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d15N_SampleCalc" sheetId="2" r:id="rId1"/>
  </sheets>
  <calcPr calcId="124519"/>
</workbook>
</file>

<file path=xl/calcChain.xml><?xml version="1.0" encoding="utf-8"?>
<calcChain xmlns="http://schemas.openxmlformats.org/spreadsheetml/2006/main">
  <c r="B8" i="2"/>
  <c r="D16" s="1"/>
  <c r="B4"/>
  <c r="D4" s="1"/>
  <c r="J5" s="1"/>
  <c r="E3"/>
  <c r="D3"/>
  <c r="I5" s="1"/>
  <c r="J4" l="1"/>
  <c r="J6"/>
  <c r="C4"/>
  <c r="B12"/>
  <c r="B13" s="1"/>
  <c r="I4" s="1"/>
  <c r="J10" l="1"/>
  <c r="J8"/>
  <c r="I6"/>
  <c r="J7" s="1"/>
  <c r="J9" s="1"/>
  <c r="E16"/>
  <c r="F16" l="1"/>
  <c r="G16"/>
</calcChain>
</file>

<file path=xl/sharedStrings.xml><?xml version="1.0" encoding="utf-8"?>
<sst xmlns="http://schemas.openxmlformats.org/spreadsheetml/2006/main" count="43" uniqueCount="43">
  <si>
    <r>
      <t>15</t>
    </r>
    <r>
      <rPr>
        <sz val="10"/>
        <rFont val="Arial"/>
        <family val="2"/>
      </rPr>
      <t>N/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N</t>
    </r>
  </si>
  <si>
    <r>
      <t>d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N</t>
    </r>
  </si>
  <si>
    <t>A(atom%)</t>
  </si>
  <si>
    <r>
      <t>molecular weight N</t>
    </r>
    <r>
      <rPr>
        <vertAlign val="subscript"/>
        <sz val="10"/>
        <rFont val="Arial"/>
        <family val="2"/>
      </rPr>
      <t>2</t>
    </r>
  </si>
  <si>
    <r>
      <t>15</t>
    </r>
    <r>
      <rPr>
        <b/>
        <sz val="12"/>
        <rFont val="Arial"/>
        <family val="2"/>
      </rPr>
      <t>N Enrichment</t>
    </r>
  </si>
  <si>
    <r>
      <t>atm N</t>
    </r>
    <r>
      <rPr>
        <vertAlign val="subscript"/>
        <sz val="10"/>
        <rFont val="Arial"/>
        <family val="2"/>
      </rPr>
      <t>2</t>
    </r>
  </si>
  <si>
    <r>
      <t>ambient N</t>
    </r>
    <r>
      <rPr>
        <vertAlign val="subscript"/>
        <sz val="10"/>
        <rFont val="Arial"/>
        <family val="2"/>
      </rPr>
      <t>2</t>
    </r>
  </si>
  <si>
    <r>
      <t>Added N</t>
    </r>
    <r>
      <rPr>
        <vertAlign val="subscript"/>
        <sz val="10"/>
        <rFont val="Arial"/>
        <family val="2"/>
      </rPr>
      <t>2</t>
    </r>
  </si>
  <si>
    <r>
      <t xml:space="preserve"> 98 atom% N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label</t>
    </r>
  </si>
  <si>
    <r>
      <t xml:space="preserve"> N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[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M]</t>
    </r>
  </si>
  <si>
    <r>
      <t xml:space="preserve">Atom% 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N</t>
    </r>
  </si>
  <si>
    <t>Weiss constants (from Pilson)</t>
  </si>
  <si>
    <r>
      <t>m</t>
    </r>
    <r>
      <rPr>
        <sz val="10"/>
        <rFont val="Arial"/>
        <family val="2"/>
      </rPr>
      <t xml:space="preserve">mol 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>N in 4L</t>
    </r>
  </si>
  <si>
    <r>
      <t>T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</si>
  <si>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A1</t>
  </si>
  <si>
    <r>
      <t>total</t>
    </r>
    <r>
      <rPr>
        <vertAlign val="superscript"/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mol</t>
    </r>
    <r>
      <rPr>
        <vertAlign val="superscript"/>
        <sz val="10"/>
        <rFont val="Arial"/>
        <family val="2"/>
      </rPr>
      <t xml:space="preserve"> 15</t>
    </r>
    <r>
      <rPr>
        <sz val="10"/>
        <rFont val="Arial"/>
        <family val="2"/>
      </rPr>
      <t>N  in 4L</t>
    </r>
  </si>
  <si>
    <t>T (K)</t>
  </si>
  <si>
    <t>A2</t>
  </si>
  <si>
    <r>
      <t>total</t>
    </r>
    <r>
      <rPr>
        <vertAlign val="superscript"/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mol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in 4L</t>
    </r>
  </si>
  <si>
    <r>
      <t>S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/</t>
    </r>
    <r>
      <rPr>
        <vertAlign val="subscript"/>
        <sz val="10"/>
        <rFont val="Arial"/>
        <family val="2"/>
      </rPr>
      <t>oo</t>
    </r>
    <r>
      <rPr>
        <sz val="10"/>
        <rFont val="Arial"/>
        <family val="2"/>
      </rPr>
      <t>)</t>
    </r>
  </si>
  <si>
    <t>A3</t>
  </si>
  <si>
    <t>% Enrichment</t>
  </si>
  <si>
    <t>where N2 is calculated from Weiss (1970) as :</t>
  </si>
  <si>
    <t>A4</t>
  </si>
  <si>
    <t>% Saturation</t>
  </si>
  <si>
    <r>
      <t>ln [G]= A1+A2(100/T)+A3*ln(T/100)+A4(T/100)+S [B1+B2(T/100)+B3(T/100)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]</t>
    </r>
  </si>
  <si>
    <t>B1</t>
  </si>
  <si>
    <r>
      <t>ln[N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</si>
  <si>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B2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</si>
  <si>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mol/kg)</t>
    </r>
  </si>
  <si>
    <t>B3</t>
  </si>
  <si>
    <t>Experimental Setup</t>
  </si>
  <si>
    <r>
      <t>15N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Tracer Addition Volume (mL) </t>
    </r>
  </si>
  <si>
    <t>Incubation volume (L)</t>
  </si>
  <si>
    <t>R (L bar / K mol)</t>
  </si>
  <si>
    <r>
      <t>n 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mol added to incubation,  @30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 and 1 bar P, n=PV/RT)</t>
    </r>
  </si>
  <si>
    <r>
      <t>15</t>
    </r>
    <r>
      <rPr>
        <b/>
        <sz val="10"/>
        <rFont val="Arial"/>
        <family val="2"/>
      </rPr>
      <t>N/</t>
    </r>
    <r>
      <rPr>
        <b/>
        <vertAlign val="superscript"/>
        <sz val="10"/>
        <rFont val="Arial"/>
        <family val="2"/>
      </rPr>
      <t>14</t>
    </r>
    <r>
      <rPr>
        <b/>
        <sz val="10"/>
        <rFont val="Arial"/>
        <family val="2"/>
      </rPr>
      <t>N of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in incubation bottle at t</t>
    </r>
    <r>
      <rPr>
        <b/>
        <vertAlign val="subscript"/>
        <sz val="10"/>
        <rFont val="Arial"/>
        <family val="2"/>
      </rPr>
      <t>o</t>
    </r>
  </si>
  <si>
    <r>
      <t>d</t>
    </r>
    <r>
      <rPr>
        <b/>
        <vertAlign val="superscript"/>
        <sz val="10"/>
        <rFont val="Arial"/>
        <family val="2"/>
      </rPr>
      <t>15</t>
    </r>
    <r>
      <rPr>
        <b/>
        <sz val="10"/>
        <rFont val="Arial"/>
        <family val="2"/>
      </rPr>
      <t>N of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in incubation bottle at t</t>
    </r>
    <r>
      <rPr>
        <b/>
        <vertAlign val="subscript"/>
        <sz val="10"/>
        <rFont val="Arial"/>
        <family val="2"/>
      </rPr>
      <t>o</t>
    </r>
  </si>
  <si>
    <r>
      <t>A (atom %) of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in incubation bottle at t</t>
    </r>
    <r>
      <rPr>
        <b/>
        <vertAlign val="subscript"/>
        <sz val="10"/>
        <rFont val="Arial"/>
        <family val="2"/>
      </rPr>
      <t>o</t>
    </r>
  </si>
  <si>
    <t>(Pilson Table 4)</t>
  </si>
  <si>
    <t>Atom %=Ratio/(Ratio+1)</t>
  </si>
  <si>
    <r>
      <t>Calculations for N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15 enrichment</t>
    </r>
  </si>
  <si>
    <r>
      <t>~N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concentration</t>
    </r>
  </si>
</sst>
</file>

<file path=xl/styles.xml><?xml version="1.0" encoding="utf-8"?>
<styleSheet xmlns="http://schemas.openxmlformats.org/spreadsheetml/2006/main">
  <numFmts count="7">
    <numFmt numFmtId="164" formatCode="0.0000"/>
    <numFmt numFmtId="165" formatCode="0.000"/>
    <numFmt numFmtId="166" formatCode="0.0%"/>
    <numFmt numFmtId="167" formatCode="0.00000"/>
    <numFmt numFmtId="168" formatCode="0.000%"/>
    <numFmt numFmtId="169" formatCode="0.0000E+00"/>
    <numFmt numFmtId="170" formatCode="0.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vertAlign val="subscript"/>
      <sz val="10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2"/>
      <name val="Arial"/>
      <family val="2"/>
    </font>
    <font>
      <b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0" xfId="0" applyFill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2" borderId="0" xfId="0" applyFont="1" applyFill="1"/>
    <xf numFmtId="0" fontId="0" fillId="3" borderId="0" xfId="0" quotePrefix="1" applyFill="1" applyAlignment="1">
      <alignment horizontal="right"/>
    </xf>
    <xf numFmtId="168" fontId="0" fillId="3" borderId="0" xfId="1" applyNumberFormat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3" borderId="1" xfId="0" applyFill="1" applyBorder="1"/>
    <xf numFmtId="0" fontId="0" fillId="2" borderId="5" xfId="0" applyFill="1" applyBorder="1" applyAlignment="1">
      <alignment horizontal="right"/>
    </xf>
    <xf numFmtId="2" fontId="0" fillId="2" borderId="0" xfId="0" applyNumberFormat="1" applyFill="1" applyBorder="1"/>
    <xf numFmtId="2" fontId="0" fillId="2" borderId="6" xfId="0" applyNumberFormat="1" applyFill="1" applyBorder="1"/>
    <xf numFmtId="0" fontId="0" fillId="3" borderId="0" xfId="0" quotePrefix="1" applyFill="1" applyAlignment="1">
      <alignment horizontal="left"/>
    </xf>
    <xf numFmtId="0" fontId="0" fillId="2" borderId="5" xfId="0" applyFill="1" applyBorder="1" applyAlignment="1">
      <alignment horizontal="right" wrapText="1"/>
    </xf>
    <xf numFmtId="168" fontId="0" fillId="2" borderId="0" xfId="0" applyNumberFormat="1" applyFill="1" applyBorder="1"/>
    <xf numFmtId="9" fontId="0" fillId="2" borderId="6" xfId="0" applyNumberFormat="1" applyFill="1" applyBorder="1"/>
    <xf numFmtId="0" fontId="6" fillId="2" borderId="5" xfId="0" applyFont="1" applyFill="1" applyBorder="1" applyAlignment="1">
      <alignment horizontal="center"/>
    </xf>
    <xf numFmtId="2" fontId="0" fillId="2" borderId="0" xfId="0" applyNumberFormat="1" applyFill="1" applyBorder="1" applyAlignment="1"/>
    <xf numFmtId="2" fontId="0" fillId="2" borderId="6" xfId="0" applyNumberFormat="1" applyFill="1" applyBorder="1" applyAlignment="1"/>
    <xf numFmtId="0" fontId="0" fillId="3" borderId="0" xfId="0" applyFill="1" applyAlignment="1">
      <alignment horizontal="right"/>
    </xf>
    <xf numFmtId="2" fontId="0" fillId="3" borderId="0" xfId="0" applyNumberFormat="1" applyFill="1"/>
    <xf numFmtId="0" fontId="0" fillId="2" borderId="5" xfId="0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9" fontId="5" fillId="2" borderId="6" xfId="1" applyNumberFormat="1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0" fillId="2" borderId="7" xfId="0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9" fontId="5" fillId="2" borderId="8" xfId="1" applyNumberFormat="1" applyFont="1" applyFill="1" applyBorder="1"/>
    <xf numFmtId="0" fontId="13" fillId="3" borderId="0" xfId="0" applyFont="1" applyFill="1"/>
    <xf numFmtId="2" fontId="0" fillId="3" borderId="0" xfId="0" applyNumberFormat="1" applyFill="1" applyAlignment="1">
      <alignment horizontal="center"/>
    </xf>
    <xf numFmtId="2" fontId="0" fillId="3" borderId="1" xfId="0" applyNumberFormat="1" applyFill="1" applyBorder="1"/>
    <xf numFmtId="0" fontId="3" fillId="3" borderId="0" xfId="0" applyFont="1" applyFill="1"/>
    <xf numFmtId="0" fontId="5" fillId="3" borderId="0" xfId="0" quotePrefix="1" applyFont="1" applyFill="1" applyAlignment="1">
      <alignment horizontal="center" wrapText="1"/>
    </xf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16" fillId="3" borderId="0" xfId="0" quotePrefix="1" applyFont="1" applyFill="1" applyAlignment="1">
      <alignment horizontal="center" wrapText="1"/>
    </xf>
    <xf numFmtId="0" fontId="9" fillId="3" borderId="0" xfId="0" quotePrefix="1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166" fontId="2" fillId="3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3" borderId="0" xfId="0" applyFont="1" applyFill="1" applyAlignment="1">
      <alignment horizontal="right"/>
    </xf>
    <xf numFmtId="9" fontId="0" fillId="3" borderId="0" xfId="0" applyNumberFormat="1" applyFill="1" applyAlignment="1">
      <alignment horizontal="center"/>
    </xf>
    <xf numFmtId="0" fontId="2" fillId="3" borderId="0" xfId="0" applyFont="1" applyFill="1"/>
    <xf numFmtId="0" fontId="3" fillId="2" borderId="0" xfId="0" quotePrefix="1" applyFont="1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169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167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9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8" fontId="5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70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/>
    <xf numFmtId="170" fontId="5" fillId="2" borderId="0" xfId="0" applyNumberFormat="1" applyFont="1" applyFill="1" applyBorder="1" applyAlignment="1">
      <alignment horizontal="center"/>
    </xf>
    <xf numFmtId="9" fontId="2" fillId="2" borderId="0" xfId="1" applyFont="1" applyFill="1"/>
    <xf numFmtId="0" fontId="0" fillId="0" borderId="0" xfId="0" applyAlignment="1">
      <alignment horizontal="center"/>
    </xf>
    <xf numFmtId="0" fontId="0" fillId="2" borderId="1" xfId="0" quotePrefix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12" fillId="3" borderId="0" xfId="0" quotePrefix="1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0" xfId="0" applyFont="1" applyFill="1"/>
    <xf numFmtId="11" fontId="5" fillId="2" borderId="0" xfId="0" applyNumberFormat="1" applyFont="1" applyFill="1" applyAlignment="1">
      <alignment horizontal="center"/>
    </xf>
    <xf numFmtId="166" fontId="5" fillId="2" borderId="0" xfId="1" applyNumberFormat="1" applyFont="1" applyFill="1" applyAlignment="1">
      <alignment horizontal="center"/>
    </xf>
  </cellXfs>
  <cellStyles count="154"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2 2" xfId="2"/>
    <cellStyle name="Normal 2 2 2" xfId="9"/>
    <cellStyle name="Normal 2 2 3" xfId="10"/>
    <cellStyle name="Normal 2 2 4" xfId="11"/>
    <cellStyle name="Normal 2 2 5" xfId="12"/>
    <cellStyle name="Normal 2 2 6" xfId="13"/>
    <cellStyle name="Normal 2 2 7" xfId="14"/>
    <cellStyle name="Normal 2 2 8" xfId="15"/>
    <cellStyle name="Normal 2 3" xfId="16"/>
    <cellStyle name="Normal 2 3 2" xfId="17"/>
    <cellStyle name="Normal 2 3 3" xfId="18"/>
    <cellStyle name="Normal 2 3 4" xfId="19"/>
    <cellStyle name="Normal 2 3 5" xfId="20"/>
    <cellStyle name="Normal 2 3 6" xfId="21"/>
    <cellStyle name="Normal 2 3 7" xfId="22"/>
    <cellStyle name="Normal 2 3 8" xfId="23"/>
    <cellStyle name="Normal 2 4" xfId="24"/>
    <cellStyle name="Normal 2 4 2" xfId="25"/>
    <cellStyle name="Normal 2 4 3" xfId="26"/>
    <cellStyle name="Normal 2 4 4" xfId="27"/>
    <cellStyle name="Normal 2 4 5" xfId="28"/>
    <cellStyle name="Normal 2 4 6" xfId="29"/>
    <cellStyle name="Normal 2 4 7" xfId="30"/>
    <cellStyle name="Normal 2 4 8" xfId="31"/>
    <cellStyle name="Normal 2 5" xfId="32"/>
    <cellStyle name="Normal 2 5 2" xfId="33"/>
    <cellStyle name="Normal 2 5 3" xfId="34"/>
    <cellStyle name="Normal 2 5 4" xfId="35"/>
    <cellStyle name="Normal 2 5 5" xfId="36"/>
    <cellStyle name="Normal 2 5 6" xfId="37"/>
    <cellStyle name="Normal 2 5 7" xfId="38"/>
    <cellStyle name="Normal 2 5 8" xfId="39"/>
    <cellStyle name="Normal 2 6" xfId="40"/>
    <cellStyle name="Normal 2 6 2" xfId="41"/>
    <cellStyle name="Normal 2 6 3" xfId="42"/>
    <cellStyle name="Normal 2 6 4" xfId="43"/>
    <cellStyle name="Normal 2 6 5" xfId="44"/>
    <cellStyle name="Normal 2 6 6" xfId="45"/>
    <cellStyle name="Normal 2 6 7" xfId="46"/>
    <cellStyle name="Normal 2 6 8" xfId="47"/>
    <cellStyle name="Normal 2 7" xfId="48"/>
    <cellStyle name="Normal 2 7 2" xfId="49"/>
    <cellStyle name="Normal 2 7 3" xfId="50"/>
    <cellStyle name="Normal 2 7 4" xfId="51"/>
    <cellStyle name="Normal 2 7 5" xfId="52"/>
    <cellStyle name="Normal 2 7 6" xfId="53"/>
    <cellStyle name="Normal 2 7 7" xfId="54"/>
    <cellStyle name="Normal 2 7 8" xfId="55"/>
    <cellStyle name="Normal 2 8" xfId="56"/>
    <cellStyle name="Normal 3" xfId="57"/>
    <cellStyle name="Normal 3 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4" xfId="65"/>
    <cellStyle name="Normal 4 2" xfId="66"/>
    <cellStyle name="Normal 4 3" xfId="67"/>
    <cellStyle name="Normal 4 4" xfId="68"/>
    <cellStyle name="Normal 4 5" xfId="69"/>
    <cellStyle name="Normal 4 6" xfId="70"/>
    <cellStyle name="Normal 4 7" xfId="71"/>
    <cellStyle name="Normal 4 8" xfId="72"/>
    <cellStyle name="Normal 5" xfId="73"/>
    <cellStyle name="Normal 5 2" xfId="74"/>
    <cellStyle name="Normal 5 3" xfId="75"/>
    <cellStyle name="Normal 5 4" xfId="76"/>
    <cellStyle name="Normal 5 5" xfId="77"/>
    <cellStyle name="Normal 5 6" xfId="78"/>
    <cellStyle name="Normal 5 7" xfId="79"/>
    <cellStyle name="Normal 5 8" xfId="80"/>
    <cellStyle name="Normal 6" xfId="81"/>
    <cellStyle name="Normal 6 2" xfId="82"/>
    <cellStyle name="Normal 6 3" xfId="83"/>
    <cellStyle name="Normal 6 4" xfId="84"/>
    <cellStyle name="Normal 6 5" xfId="85"/>
    <cellStyle name="Normal 6 6" xfId="86"/>
    <cellStyle name="Normal 6 7" xfId="87"/>
    <cellStyle name="Normal 6 8" xfId="88"/>
    <cellStyle name="Normal 7" xfId="89"/>
    <cellStyle name="Normal 7 2" xfId="90"/>
    <cellStyle name="Normal 7 3" xfId="91"/>
    <cellStyle name="Normal 7 4" xfId="92"/>
    <cellStyle name="Normal 7 5" xfId="93"/>
    <cellStyle name="Normal 7 6" xfId="94"/>
    <cellStyle name="Normal 7 7" xfId="95"/>
    <cellStyle name="Normal 7 8" xfId="96"/>
    <cellStyle name="Normal 8" xfId="97"/>
    <cellStyle name="Normal 8 2" xfId="98"/>
    <cellStyle name="Normal 8 3" xfId="99"/>
    <cellStyle name="Normal 8 4" xfId="100"/>
    <cellStyle name="Normal 8 5" xfId="101"/>
    <cellStyle name="Normal 8 6" xfId="102"/>
    <cellStyle name="Normal 8 7" xfId="103"/>
    <cellStyle name="Normal 8 8" xfId="104"/>
    <cellStyle name="Normal 9" xfId="105"/>
    <cellStyle name="Percent" xfId="1" builtinId="5"/>
    <cellStyle name="Percent 2" xfId="106"/>
    <cellStyle name="Percent 2 2" xfId="3"/>
    <cellStyle name="Percent 2 2 2" xfId="107"/>
    <cellStyle name="Percent 2 2 3" xfId="108"/>
    <cellStyle name="Percent 2 2 4" xfId="109"/>
    <cellStyle name="Percent 2 2 5" xfId="110"/>
    <cellStyle name="Percent 2 2 6" xfId="111"/>
    <cellStyle name="Percent 2 2 7" xfId="112"/>
    <cellStyle name="Percent 2 2 8" xfId="113"/>
    <cellStyle name="Percent 2 3" xfId="114"/>
    <cellStyle name="Percent 2 3 2" xfId="115"/>
    <cellStyle name="Percent 2 3 3" xfId="116"/>
    <cellStyle name="Percent 2 3 4" xfId="117"/>
    <cellStyle name="Percent 2 3 5" xfId="118"/>
    <cellStyle name="Percent 2 3 6" xfId="119"/>
    <cellStyle name="Percent 2 3 7" xfId="120"/>
    <cellStyle name="Percent 2 3 8" xfId="121"/>
    <cellStyle name="Percent 2 4" xfId="122"/>
    <cellStyle name="Percent 2 4 2" xfId="123"/>
    <cellStyle name="Percent 2 4 3" xfId="124"/>
    <cellStyle name="Percent 2 4 4" xfId="125"/>
    <cellStyle name="Percent 2 4 5" xfId="126"/>
    <cellStyle name="Percent 2 4 6" xfId="127"/>
    <cellStyle name="Percent 2 4 7" xfId="128"/>
    <cellStyle name="Percent 2 4 8" xfId="129"/>
    <cellStyle name="Percent 2 5" xfId="130"/>
    <cellStyle name="Percent 2 5 2" xfId="131"/>
    <cellStyle name="Percent 2 5 3" xfId="132"/>
    <cellStyle name="Percent 2 5 4" xfId="133"/>
    <cellStyle name="Percent 2 5 5" xfId="134"/>
    <cellStyle name="Percent 2 5 6" xfId="135"/>
    <cellStyle name="Percent 2 5 7" xfId="136"/>
    <cellStyle name="Percent 2 5 8" xfId="137"/>
    <cellStyle name="Percent 2 6" xfId="138"/>
    <cellStyle name="Percent 2 6 2" xfId="139"/>
    <cellStyle name="Percent 2 6 3" xfId="140"/>
    <cellStyle name="Percent 2 6 4" xfId="141"/>
    <cellStyle name="Percent 2 6 5" xfId="142"/>
    <cellStyle name="Percent 2 6 6" xfId="143"/>
    <cellStyle name="Percent 2 6 7" xfId="144"/>
    <cellStyle name="Percent 2 6 8" xfId="145"/>
    <cellStyle name="Percent 2 7" xfId="146"/>
    <cellStyle name="Percent 2 7 2" xfId="147"/>
    <cellStyle name="Percent 2 7 3" xfId="148"/>
    <cellStyle name="Percent 2 7 4" xfId="149"/>
    <cellStyle name="Percent 2 7 5" xfId="150"/>
    <cellStyle name="Percent 2 7 6" xfId="151"/>
    <cellStyle name="Percent 2 7 7" xfId="152"/>
    <cellStyle name="Percent 2 7 8" xfId="1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54"/>
  <sheetViews>
    <sheetView tabSelected="1" workbookViewId="0">
      <selection activeCell="C21" sqref="C21"/>
    </sheetView>
  </sheetViews>
  <sheetFormatPr defaultRowHeight="12.75"/>
  <cols>
    <col min="1" max="1" width="20" customWidth="1"/>
    <col min="2" max="2" width="10.85546875" style="84" customWidth="1"/>
    <col min="3" max="3" width="10.42578125" customWidth="1"/>
    <col min="4" max="4" width="19.140625" style="84" customWidth="1"/>
    <col min="5" max="5" width="10.85546875" customWidth="1"/>
    <col min="6" max="6" width="15.5703125" customWidth="1"/>
    <col min="7" max="7" width="11.42578125" customWidth="1"/>
    <col min="8" max="8" width="17.140625" style="4" customWidth="1"/>
    <col min="9" max="45" width="9.140625" style="4"/>
  </cols>
  <sheetData>
    <row r="1" spans="1:10" ht="18.75">
      <c r="A1" s="88" t="s">
        <v>41</v>
      </c>
      <c r="B1" s="2"/>
      <c r="C1" s="3"/>
      <c r="D1" s="87" t="s">
        <v>40</v>
      </c>
      <c r="E1" s="3"/>
      <c r="F1" s="3"/>
      <c r="G1" s="3"/>
    </row>
    <row r="2" spans="1:10" ht="19.5">
      <c r="A2" s="3"/>
      <c r="B2" s="5" t="s">
        <v>0</v>
      </c>
      <c r="C2" s="6" t="s">
        <v>1</v>
      </c>
      <c r="D2" s="2" t="s">
        <v>2</v>
      </c>
      <c r="E2" s="3" t="s">
        <v>3</v>
      </c>
      <c r="F2" s="3"/>
      <c r="G2" s="3"/>
      <c r="H2" s="7" t="s">
        <v>4</v>
      </c>
    </row>
    <row r="3" spans="1:10" ht="15.75">
      <c r="A3" s="8" t="s">
        <v>5</v>
      </c>
      <c r="B3" s="1">
        <v>3.676E-3</v>
      </c>
      <c r="C3" s="2">
        <v>0</v>
      </c>
      <c r="D3" s="9">
        <f>(B3/(B3+1))</f>
        <v>3.6625365157680369E-3</v>
      </c>
      <c r="E3" s="2">
        <f>28</f>
        <v>28</v>
      </c>
      <c r="F3" s="3"/>
      <c r="G3" s="3"/>
      <c r="H3" s="10"/>
      <c r="I3" s="11" t="s">
        <v>6</v>
      </c>
      <c r="J3" s="12" t="s">
        <v>7</v>
      </c>
    </row>
    <row r="4" spans="1:10" ht="15.75">
      <c r="A4" s="13" t="s">
        <v>8</v>
      </c>
      <c r="B4" s="14">
        <f>0.98/0.02</f>
        <v>49</v>
      </c>
      <c r="C4" s="15">
        <f>1000*((B4/B3)-1)</f>
        <v>13328706.202393906</v>
      </c>
      <c r="D4" s="16">
        <f>(B4/(B4+1))</f>
        <v>0.98</v>
      </c>
      <c r="E4" s="17"/>
      <c r="F4" s="17"/>
      <c r="G4" s="3"/>
      <c r="H4" s="18" t="s">
        <v>9</v>
      </c>
      <c r="I4" s="19">
        <f>B13</f>
        <v>383.42476978148284</v>
      </c>
      <c r="J4" s="20">
        <f>D16/B16</f>
        <v>5.0427237711699089</v>
      </c>
    </row>
    <row r="5" spans="1:10" ht="3" customHeight="1">
      <c r="A5" s="21"/>
      <c r="B5" s="2"/>
      <c r="C5" s="3"/>
      <c r="D5" s="2"/>
      <c r="E5" s="3"/>
      <c r="F5" s="3"/>
      <c r="G5" s="3"/>
      <c r="H5" s="22" t="s">
        <v>10</v>
      </c>
      <c r="I5" s="23">
        <f>D3</f>
        <v>3.6625365157680369E-3</v>
      </c>
      <c r="J5" s="24">
        <f>D4</f>
        <v>0.98</v>
      </c>
    </row>
    <row r="6" spans="1:10" ht="18.75">
      <c r="A6" s="89" t="s">
        <v>42</v>
      </c>
      <c r="B6" s="2"/>
      <c r="C6" s="3"/>
      <c r="D6" s="2"/>
      <c r="E6" s="21" t="s">
        <v>11</v>
      </c>
      <c r="F6" s="3"/>
      <c r="G6" s="3"/>
      <c r="H6" s="25" t="s">
        <v>12</v>
      </c>
      <c r="I6" s="26">
        <f>I4*B16*I5</f>
        <v>5.6172288814985354</v>
      </c>
      <c r="J6" s="27">
        <f>J5*B16*J4</f>
        <v>19.767477182986042</v>
      </c>
    </row>
    <row r="7" spans="1:10" ht="14.25">
      <c r="A7" s="28" t="s">
        <v>13</v>
      </c>
      <c r="B7" s="2">
        <v>25</v>
      </c>
      <c r="C7" s="3"/>
      <c r="D7" s="2"/>
      <c r="E7" s="2" t="s">
        <v>14</v>
      </c>
      <c r="F7" s="29">
        <v>-173.22210000000001</v>
      </c>
      <c r="G7" s="3"/>
      <c r="H7" s="30"/>
      <c r="I7" s="31" t="s">
        <v>15</v>
      </c>
      <c r="J7" s="20">
        <f>I6+J6</f>
        <v>25.384706064484575</v>
      </c>
    </row>
    <row r="8" spans="1:10" ht="15.75">
      <c r="A8" s="28" t="s">
        <v>16</v>
      </c>
      <c r="B8" s="2">
        <f>273.15+B7</f>
        <v>298.14999999999998</v>
      </c>
      <c r="C8" s="3"/>
      <c r="D8" s="2"/>
      <c r="E8" s="2" t="s">
        <v>17</v>
      </c>
      <c r="F8" s="29">
        <v>254.6078</v>
      </c>
      <c r="G8" s="3"/>
      <c r="H8" s="30"/>
      <c r="I8" s="31" t="s">
        <v>18</v>
      </c>
      <c r="J8" s="20">
        <f>I4*B16+J4*B16</f>
        <v>1553.869974210611</v>
      </c>
    </row>
    <row r="9" spans="1:10" ht="15.75">
      <c r="A9" s="28" t="s">
        <v>19</v>
      </c>
      <c r="B9" s="2">
        <v>35</v>
      </c>
      <c r="C9" s="3"/>
      <c r="D9" s="2"/>
      <c r="E9" s="2" t="s">
        <v>20</v>
      </c>
      <c r="F9" s="29">
        <v>146.36109999999999</v>
      </c>
      <c r="G9" s="3"/>
      <c r="H9" s="30"/>
      <c r="I9" s="32" t="s">
        <v>21</v>
      </c>
      <c r="J9" s="33">
        <f>J7/J8</f>
        <v>1.6336441585069163E-2</v>
      </c>
    </row>
    <row r="10" spans="1:10">
      <c r="A10" s="34"/>
      <c r="B10" s="2"/>
      <c r="C10" s="35" t="s">
        <v>22</v>
      </c>
      <c r="D10" s="2"/>
      <c r="E10" s="2" t="s">
        <v>23</v>
      </c>
      <c r="F10" s="29">
        <v>-22.093299999999999</v>
      </c>
      <c r="G10" s="3"/>
      <c r="H10" s="36"/>
      <c r="I10" s="37" t="s">
        <v>24</v>
      </c>
      <c r="J10" s="38">
        <f>(I4+J4)/I4</f>
        <v>1.0131517944812063</v>
      </c>
    </row>
    <row r="11" spans="1:10">
      <c r="A11" s="39" t="s">
        <v>25</v>
      </c>
      <c r="B11" s="2"/>
      <c r="C11" s="3"/>
      <c r="D11" s="2"/>
      <c r="E11" s="2" t="s">
        <v>26</v>
      </c>
      <c r="F11" s="29">
        <v>-5.4052000000000003E-2</v>
      </c>
      <c r="G11" s="3"/>
    </row>
    <row r="12" spans="1:10" ht="15.75">
      <c r="A12" s="28" t="s">
        <v>27</v>
      </c>
      <c r="B12" s="40">
        <f>$F$7 + $F$8*(100/B8) + $F$9*LN(B8/100) + $F$10*(B8/100) + B9*($F$11+ $F$12*(B8/100) + $F$13*(B8/100)^2)</f>
        <v>5.9491434341101987</v>
      </c>
      <c r="C12" s="3"/>
      <c r="D12" s="2"/>
      <c r="E12" s="2" t="s">
        <v>28</v>
      </c>
      <c r="F12" s="29">
        <v>2.7265999999999999E-2</v>
      </c>
      <c r="G12" s="3"/>
    </row>
    <row r="13" spans="1:10" ht="15.75">
      <c r="A13" s="85" t="s">
        <v>29</v>
      </c>
      <c r="B13" s="86">
        <f>EXP(B12)</f>
        <v>383.42476978148284</v>
      </c>
      <c r="C13" s="17" t="s">
        <v>39</v>
      </c>
      <c r="D13" s="14"/>
      <c r="E13" s="14" t="s">
        <v>30</v>
      </c>
      <c r="F13" s="41">
        <v>-3.8430000000000001E-3</v>
      </c>
      <c r="G13" s="3"/>
    </row>
    <row r="14" spans="1:10" ht="19.5" customHeight="1">
      <c r="A14" s="90" t="s">
        <v>31</v>
      </c>
      <c r="B14" s="40"/>
      <c r="C14" s="3"/>
      <c r="D14" s="2"/>
      <c r="E14" s="3"/>
      <c r="F14" s="3"/>
      <c r="G14" s="3"/>
    </row>
    <row r="15" spans="1:10" ht="55.5">
      <c r="A15" s="43" t="s">
        <v>32</v>
      </c>
      <c r="B15" s="44" t="s">
        <v>33</v>
      </c>
      <c r="C15" s="45" t="s">
        <v>34</v>
      </c>
      <c r="D15" s="43" t="s">
        <v>35</v>
      </c>
      <c r="E15" s="46" t="s">
        <v>36</v>
      </c>
      <c r="F15" s="47" t="s">
        <v>37</v>
      </c>
      <c r="G15" s="45" t="s">
        <v>38</v>
      </c>
    </row>
    <row r="16" spans="1:10" ht="14.25" customHeight="1">
      <c r="A16" s="48">
        <v>2</v>
      </c>
      <c r="B16" s="48">
        <v>4</v>
      </c>
      <c r="C16" s="49">
        <v>8.3140000000000006E-2</v>
      </c>
      <c r="D16" s="50">
        <f>((1*(A16/1000)/B16)/(C16*B8))*10^6</f>
        <v>20.170895084679636</v>
      </c>
      <c r="E16" s="72">
        <f>(D16*D4 +B13*D3)/(((1-D4)*D16)+(1-D3)*B13)</f>
        <v>5.5362087685891903E-2</v>
      </c>
      <c r="F16" s="91">
        <f>(E16/B3-1)*1000</f>
        <v>14060.415583757318</v>
      </c>
      <c r="G16" s="92">
        <f>(E16/(E16+1))</f>
        <v>5.2457908363266269E-2</v>
      </c>
    </row>
    <row r="17" spans="1:45">
      <c r="A17" s="51"/>
      <c r="B17" s="52"/>
      <c r="C17" s="17"/>
      <c r="D17" s="53"/>
      <c r="E17" s="54"/>
      <c r="F17" s="54"/>
      <c r="G17" s="54"/>
    </row>
    <row r="18" spans="1:45" ht="21.75" customHeight="1">
      <c r="A18" s="42"/>
      <c r="B18" s="2"/>
      <c r="C18" s="3"/>
      <c r="D18" s="2"/>
      <c r="E18" s="3"/>
      <c r="F18" s="3"/>
      <c r="G18" s="3"/>
    </row>
    <row r="19" spans="1:45" ht="21.75" customHeight="1">
      <c r="A19" s="55"/>
      <c r="B19" s="56"/>
      <c r="C19" s="3"/>
      <c r="D19" s="2"/>
      <c r="E19" s="3"/>
      <c r="F19" s="3"/>
      <c r="G19" s="3"/>
    </row>
    <row r="20" spans="1:45" ht="18" customHeight="1">
      <c r="A20" s="55"/>
      <c r="B20" s="56"/>
      <c r="C20" s="3"/>
      <c r="D20" s="2"/>
      <c r="E20" s="3"/>
      <c r="F20" s="3"/>
      <c r="G20" s="3"/>
    </row>
    <row r="21" spans="1:45" ht="18" customHeight="1">
      <c r="A21" s="57"/>
      <c r="B21" s="2"/>
      <c r="C21" s="3"/>
      <c r="D21" s="2"/>
      <c r="E21" s="3"/>
      <c r="F21" s="4"/>
      <c r="G21" s="3"/>
    </row>
    <row r="22" spans="1:45" ht="18">
      <c r="A22" s="58"/>
      <c r="B22" s="59"/>
      <c r="C22" s="4"/>
      <c r="D22" s="59"/>
      <c r="E22" s="4"/>
      <c r="F22" s="4"/>
      <c r="G22" s="4"/>
    </row>
    <row r="23" spans="1:45">
      <c r="A23" s="60"/>
      <c r="B23" s="59"/>
      <c r="C23" s="4"/>
      <c r="D23" s="59"/>
      <c r="E23" s="61"/>
      <c r="F23" s="4"/>
      <c r="G23" s="4"/>
    </row>
    <row r="24" spans="1:45">
      <c r="A24" s="62"/>
      <c r="B24" s="62"/>
      <c r="C24" s="62"/>
      <c r="D24" s="62"/>
      <c r="E24" s="63"/>
      <c r="F24" s="62"/>
      <c r="G24" s="4"/>
    </row>
    <row r="25" spans="1:45">
      <c r="A25" s="64"/>
      <c r="B25" s="64"/>
      <c r="C25" s="64"/>
      <c r="D25" s="64"/>
      <c r="E25" s="65"/>
      <c r="F25" s="66"/>
      <c r="G25" s="67"/>
    </row>
    <row r="26" spans="1:45">
      <c r="A26" s="64"/>
      <c r="B26" s="64"/>
      <c r="C26" s="64"/>
      <c r="D26" s="64"/>
      <c r="E26" s="68"/>
      <c r="F26" s="66"/>
      <c r="G26" s="67"/>
    </row>
    <row r="27" spans="1:45">
      <c r="A27" s="69"/>
      <c r="B27" s="62"/>
      <c r="C27" s="70"/>
      <c r="D27" s="62"/>
      <c r="E27" s="67"/>
      <c r="F27" s="67"/>
      <c r="G27" s="4"/>
    </row>
    <row r="28" spans="1:45" s="76" customFormat="1" ht="13.5" customHeight="1">
      <c r="A28" s="71"/>
      <c r="B28" s="71"/>
      <c r="C28" s="72"/>
      <c r="D28" s="73"/>
      <c r="E28" s="74"/>
      <c r="F28" s="66"/>
      <c r="G28" s="67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</row>
    <row r="29" spans="1:45">
      <c r="A29" s="62"/>
      <c r="B29" s="62"/>
      <c r="C29" s="62"/>
      <c r="D29" s="62"/>
      <c r="E29" s="63"/>
      <c r="F29" s="62"/>
      <c r="G29" s="67"/>
    </row>
    <row r="30" spans="1:45">
      <c r="A30" s="77"/>
      <c r="B30" s="77"/>
      <c r="C30" s="61"/>
      <c r="D30" s="61"/>
      <c r="E30" s="74"/>
      <c r="F30" s="66"/>
      <c r="G30" s="4"/>
    </row>
    <row r="31" spans="1:45" s="4" customFormat="1">
      <c r="A31" s="78"/>
      <c r="B31" s="79"/>
      <c r="D31" s="80"/>
    </row>
    <row r="32" spans="1:45" s="4" customFormat="1" ht="6" customHeight="1">
      <c r="A32" s="67"/>
      <c r="B32" s="80"/>
      <c r="D32" s="59"/>
    </row>
    <row r="33" spans="1:7" s="4" customFormat="1" ht="18">
      <c r="A33" s="81"/>
      <c r="B33" s="59"/>
      <c r="D33" s="59"/>
      <c r="E33" s="82"/>
      <c r="F33" s="59"/>
      <c r="G33" s="82"/>
    </row>
    <row r="34" spans="1:7" s="4" customFormat="1">
      <c r="A34" s="32"/>
      <c r="B34" s="59"/>
      <c r="D34" s="59"/>
    </row>
    <row r="35" spans="1:7" s="4" customFormat="1">
      <c r="B35" s="59"/>
      <c r="D35" s="59"/>
    </row>
    <row r="36" spans="1:7" s="4" customFormat="1">
      <c r="B36" s="59"/>
      <c r="C36" s="83"/>
      <c r="D36" s="59"/>
    </row>
    <row r="37" spans="1:7" s="4" customFormat="1">
      <c r="B37" s="59"/>
      <c r="D37" s="59"/>
    </row>
    <row r="38" spans="1:7" s="4" customFormat="1">
      <c r="B38" s="59"/>
      <c r="D38" s="59"/>
    </row>
    <row r="39" spans="1:7" s="4" customFormat="1">
      <c r="B39" s="59"/>
      <c r="D39" s="59"/>
    </row>
    <row r="40" spans="1:7" s="4" customFormat="1">
      <c r="B40" s="59"/>
      <c r="D40" s="59"/>
    </row>
    <row r="41" spans="1:7" s="4" customFormat="1">
      <c r="B41" s="59"/>
      <c r="D41" s="59"/>
    </row>
    <row r="42" spans="1:7" s="4" customFormat="1">
      <c r="B42" s="59"/>
      <c r="D42" s="59"/>
    </row>
    <row r="43" spans="1:7" s="4" customFormat="1">
      <c r="B43" s="59"/>
      <c r="D43" s="59"/>
    </row>
    <row r="44" spans="1:7" s="4" customFormat="1">
      <c r="B44" s="59"/>
      <c r="D44" s="59"/>
    </row>
    <row r="45" spans="1:7" s="4" customFormat="1">
      <c r="B45" s="59"/>
      <c r="D45" s="59"/>
    </row>
    <row r="46" spans="1:7" s="4" customFormat="1">
      <c r="B46" s="59"/>
      <c r="D46" s="59"/>
    </row>
    <row r="47" spans="1:7" s="4" customFormat="1">
      <c r="B47" s="59"/>
      <c r="D47" s="59"/>
    </row>
    <row r="48" spans="1:7" s="4" customFormat="1">
      <c r="B48" s="59"/>
      <c r="D48" s="59"/>
    </row>
    <row r="49" spans="2:4" s="4" customFormat="1">
      <c r="B49" s="59"/>
      <c r="D49" s="59"/>
    </row>
    <row r="50" spans="2:4" s="4" customFormat="1">
      <c r="B50" s="59"/>
      <c r="D50" s="59"/>
    </row>
    <row r="51" spans="2:4" s="4" customFormat="1">
      <c r="B51" s="59"/>
      <c r="D51" s="59"/>
    </row>
    <row r="52" spans="2:4" s="4" customFormat="1">
      <c r="B52" s="59"/>
      <c r="D52" s="59"/>
    </row>
    <row r="53" spans="2:4" s="4" customFormat="1">
      <c r="B53" s="59"/>
      <c r="D53" s="59"/>
    </row>
    <row r="54" spans="2:4" s="4" customFormat="1">
      <c r="B54" s="59"/>
      <c r="D54" s="59"/>
    </row>
    <row r="55" spans="2:4" s="4" customFormat="1">
      <c r="B55" s="59"/>
      <c r="D55" s="59"/>
    </row>
    <row r="56" spans="2:4" s="4" customFormat="1">
      <c r="B56" s="59"/>
      <c r="D56" s="59"/>
    </row>
    <row r="57" spans="2:4" s="4" customFormat="1">
      <c r="B57" s="59"/>
      <c r="D57" s="59"/>
    </row>
    <row r="58" spans="2:4" s="4" customFormat="1">
      <c r="B58" s="59"/>
      <c r="D58" s="59"/>
    </row>
    <row r="59" spans="2:4" s="4" customFormat="1">
      <c r="B59" s="59"/>
      <c r="D59" s="59"/>
    </row>
    <row r="60" spans="2:4" s="4" customFormat="1">
      <c r="B60" s="59"/>
      <c r="D60" s="59"/>
    </row>
    <row r="61" spans="2:4" s="4" customFormat="1">
      <c r="B61" s="59"/>
      <c r="D61" s="59"/>
    </row>
    <row r="62" spans="2:4" s="4" customFormat="1">
      <c r="B62" s="59"/>
      <c r="D62" s="59"/>
    </row>
    <row r="63" spans="2:4" s="4" customFormat="1">
      <c r="B63" s="59"/>
      <c r="D63" s="59"/>
    </row>
    <row r="64" spans="2:4" s="4" customFormat="1">
      <c r="B64" s="59"/>
      <c r="D64" s="59"/>
    </row>
    <row r="65" spans="2:4" s="4" customFormat="1">
      <c r="B65" s="59"/>
      <c r="D65" s="59"/>
    </row>
    <row r="66" spans="2:4" s="4" customFormat="1">
      <c r="B66" s="59"/>
      <c r="D66" s="59"/>
    </row>
    <row r="67" spans="2:4" s="4" customFormat="1">
      <c r="B67" s="59"/>
      <c r="D67" s="59"/>
    </row>
    <row r="68" spans="2:4" s="4" customFormat="1">
      <c r="B68" s="59"/>
      <c r="D68" s="59"/>
    </row>
    <row r="69" spans="2:4" s="4" customFormat="1">
      <c r="B69" s="59"/>
      <c r="D69" s="59"/>
    </row>
    <row r="70" spans="2:4" s="4" customFormat="1">
      <c r="B70" s="59"/>
      <c r="D70" s="59"/>
    </row>
    <row r="71" spans="2:4" s="4" customFormat="1">
      <c r="B71" s="59"/>
      <c r="D71" s="59"/>
    </row>
    <row r="72" spans="2:4" s="4" customFormat="1">
      <c r="B72" s="59"/>
      <c r="D72" s="59"/>
    </row>
    <row r="73" spans="2:4" s="4" customFormat="1">
      <c r="B73" s="59"/>
      <c r="D73" s="59"/>
    </row>
    <row r="74" spans="2:4" s="4" customFormat="1">
      <c r="B74" s="59"/>
      <c r="D74" s="59"/>
    </row>
    <row r="75" spans="2:4" s="4" customFormat="1">
      <c r="B75" s="59"/>
      <c r="D75" s="59"/>
    </row>
    <row r="76" spans="2:4" s="4" customFormat="1">
      <c r="B76" s="59"/>
      <c r="D76" s="59"/>
    </row>
    <row r="77" spans="2:4" s="4" customFormat="1">
      <c r="B77" s="59"/>
      <c r="D77" s="59"/>
    </row>
    <row r="78" spans="2:4" s="4" customFormat="1">
      <c r="B78" s="59"/>
      <c r="D78" s="59"/>
    </row>
    <row r="79" spans="2:4" s="4" customFormat="1">
      <c r="B79" s="59"/>
      <c r="D79" s="59"/>
    </row>
    <row r="80" spans="2:4" s="4" customFormat="1">
      <c r="B80" s="59"/>
      <c r="D80" s="59"/>
    </row>
    <row r="81" spans="2:4" s="4" customFormat="1">
      <c r="B81" s="59"/>
      <c r="D81" s="59"/>
    </row>
    <row r="82" spans="2:4" s="4" customFormat="1">
      <c r="B82" s="59"/>
      <c r="D82" s="59"/>
    </row>
    <row r="83" spans="2:4" s="4" customFormat="1">
      <c r="B83" s="59"/>
      <c r="D83" s="59"/>
    </row>
    <row r="84" spans="2:4" s="4" customFormat="1">
      <c r="B84" s="59"/>
      <c r="D84" s="59"/>
    </row>
    <row r="85" spans="2:4" s="4" customFormat="1">
      <c r="B85" s="59"/>
      <c r="D85" s="59"/>
    </row>
    <row r="86" spans="2:4" s="4" customFormat="1">
      <c r="B86" s="59"/>
      <c r="D86" s="59"/>
    </row>
    <row r="87" spans="2:4" s="4" customFormat="1">
      <c r="B87" s="59"/>
      <c r="D87" s="59"/>
    </row>
    <row r="88" spans="2:4" s="4" customFormat="1">
      <c r="B88" s="59"/>
      <c r="D88" s="59"/>
    </row>
    <row r="89" spans="2:4" s="4" customFormat="1">
      <c r="B89" s="59"/>
      <c r="D89" s="59"/>
    </row>
    <row r="90" spans="2:4" s="4" customFormat="1">
      <c r="B90" s="59"/>
      <c r="D90" s="59"/>
    </row>
    <row r="91" spans="2:4" s="4" customFormat="1">
      <c r="B91" s="59"/>
      <c r="D91" s="59"/>
    </row>
    <row r="92" spans="2:4" s="4" customFormat="1">
      <c r="B92" s="59"/>
      <c r="D92" s="59"/>
    </row>
    <row r="93" spans="2:4" s="4" customFormat="1">
      <c r="B93" s="59"/>
      <c r="D93" s="59"/>
    </row>
    <row r="94" spans="2:4" s="4" customFormat="1">
      <c r="B94" s="59"/>
      <c r="D94" s="59"/>
    </row>
    <row r="95" spans="2:4" s="4" customFormat="1">
      <c r="B95" s="59"/>
      <c r="D95" s="59"/>
    </row>
    <row r="96" spans="2:4" s="4" customFormat="1">
      <c r="B96" s="59"/>
      <c r="D96" s="59"/>
    </row>
    <row r="97" spans="2:4" s="4" customFormat="1">
      <c r="B97" s="59"/>
      <c r="D97" s="59"/>
    </row>
    <row r="98" spans="2:4" s="4" customFormat="1">
      <c r="B98" s="59"/>
      <c r="D98" s="59"/>
    </row>
    <row r="99" spans="2:4" s="4" customFormat="1">
      <c r="B99" s="59"/>
      <c r="D99" s="59"/>
    </row>
    <row r="100" spans="2:4" s="4" customFormat="1">
      <c r="B100" s="59"/>
      <c r="D100" s="59"/>
    </row>
    <row r="101" spans="2:4" s="4" customFormat="1">
      <c r="B101" s="59"/>
      <c r="D101" s="59"/>
    </row>
    <row r="102" spans="2:4" s="4" customFormat="1">
      <c r="B102" s="59"/>
      <c r="D102" s="59"/>
    </row>
    <row r="103" spans="2:4" s="4" customFormat="1">
      <c r="B103" s="59"/>
      <c r="D103" s="59"/>
    </row>
    <row r="104" spans="2:4" s="4" customFormat="1">
      <c r="B104" s="59"/>
      <c r="D104" s="59"/>
    </row>
    <row r="105" spans="2:4" s="4" customFormat="1">
      <c r="B105" s="59"/>
      <c r="D105" s="59"/>
    </row>
    <row r="106" spans="2:4" s="4" customFormat="1">
      <c r="B106" s="59"/>
      <c r="D106" s="59"/>
    </row>
    <row r="107" spans="2:4" s="4" customFormat="1">
      <c r="B107" s="59"/>
      <c r="D107" s="59"/>
    </row>
    <row r="108" spans="2:4" s="4" customFormat="1">
      <c r="B108" s="59"/>
      <c r="D108" s="59"/>
    </row>
    <row r="109" spans="2:4" s="4" customFormat="1">
      <c r="B109" s="59"/>
      <c r="D109" s="59"/>
    </row>
    <row r="110" spans="2:4" s="4" customFormat="1">
      <c r="B110" s="59"/>
      <c r="D110" s="59"/>
    </row>
    <row r="111" spans="2:4" s="4" customFormat="1">
      <c r="B111" s="59"/>
      <c r="D111" s="59"/>
    </row>
    <row r="112" spans="2:4" s="4" customFormat="1">
      <c r="B112" s="59"/>
      <c r="D112" s="59"/>
    </row>
    <row r="113" spans="2:4" s="4" customFormat="1">
      <c r="B113" s="59"/>
      <c r="D113" s="59"/>
    </row>
    <row r="114" spans="2:4" s="4" customFormat="1">
      <c r="B114" s="59"/>
      <c r="D114" s="59"/>
    </row>
    <row r="115" spans="2:4" s="4" customFormat="1">
      <c r="B115" s="59"/>
      <c r="D115" s="59"/>
    </row>
    <row r="116" spans="2:4" s="4" customFormat="1">
      <c r="B116" s="59"/>
      <c r="D116" s="59"/>
    </row>
    <row r="117" spans="2:4" s="4" customFormat="1">
      <c r="B117" s="59"/>
      <c r="D117" s="59"/>
    </row>
    <row r="118" spans="2:4" s="4" customFormat="1">
      <c r="B118" s="59"/>
      <c r="D118" s="59"/>
    </row>
    <row r="119" spans="2:4" s="4" customFormat="1">
      <c r="B119" s="59"/>
      <c r="D119" s="59"/>
    </row>
    <row r="120" spans="2:4" s="4" customFormat="1">
      <c r="B120" s="59"/>
      <c r="D120" s="59"/>
    </row>
    <row r="121" spans="2:4" s="4" customFormat="1">
      <c r="B121" s="59"/>
      <c r="D121" s="59"/>
    </row>
    <row r="122" spans="2:4" s="4" customFormat="1">
      <c r="B122" s="59"/>
      <c r="D122" s="59"/>
    </row>
    <row r="123" spans="2:4" s="4" customFormat="1">
      <c r="B123" s="59"/>
      <c r="D123" s="59"/>
    </row>
    <row r="124" spans="2:4" s="4" customFormat="1">
      <c r="B124" s="59"/>
      <c r="D124" s="59"/>
    </row>
    <row r="125" spans="2:4" s="4" customFormat="1">
      <c r="B125" s="59"/>
      <c r="D125" s="59"/>
    </row>
    <row r="126" spans="2:4" s="4" customFormat="1">
      <c r="B126" s="59"/>
      <c r="D126" s="59"/>
    </row>
    <row r="127" spans="2:4" s="4" customFormat="1">
      <c r="B127" s="59"/>
      <c r="D127" s="59"/>
    </row>
    <row r="128" spans="2:4" s="4" customFormat="1">
      <c r="B128" s="59"/>
      <c r="D128" s="59"/>
    </row>
    <row r="129" spans="2:4" s="4" customFormat="1">
      <c r="B129" s="59"/>
      <c r="D129" s="59"/>
    </row>
    <row r="130" spans="2:4" s="4" customFormat="1">
      <c r="B130" s="59"/>
      <c r="D130" s="59"/>
    </row>
    <row r="131" spans="2:4" s="4" customFormat="1">
      <c r="B131" s="59"/>
      <c r="D131" s="59"/>
    </row>
    <row r="132" spans="2:4" s="4" customFormat="1">
      <c r="B132" s="59"/>
      <c r="D132" s="59"/>
    </row>
    <row r="133" spans="2:4" s="4" customFormat="1">
      <c r="B133" s="59"/>
      <c r="D133" s="59"/>
    </row>
    <row r="134" spans="2:4" s="4" customFormat="1">
      <c r="B134" s="59"/>
      <c r="D134" s="59"/>
    </row>
    <row r="135" spans="2:4" s="4" customFormat="1">
      <c r="B135" s="59"/>
      <c r="D135" s="59"/>
    </row>
    <row r="136" spans="2:4" s="4" customFormat="1">
      <c r="B136" s="59"/>
      <c r="D136" s="59"/>
    </row>
    <row r="137" spans="2:4" s="4" customFormat="1">
      <c r="B137" s="59"/>
      <c r="D137" s="59"/>
    </row>
    <row r="138" spans="2:4" s="4" customFormat="1">
      <c r="B138" s="59"/>
      <c r="D138" s="59"/>
    </row>
    <row r="139" spans="2:4" s="4" customFormat="1">
      <c r="B139" s="59"/>
      <c r="D139" s="59"/>
    </row>
    <row r="140" spans="2:4" s="4" customFormat="1">
      <c r="B140" s="59"/>
      <c r="D140" s="59"/>
    </row>
    <row r="141" spans="2:4" s="4" customFormat="1">
      <c r="B141" s="59"/>
      <c r="D141" s="59"/>
    </row>
    <row r="142" spans="2:4" s="4" customFormat="1">
      <c r="B142" s="59"/>
      <c r="D142" s="59"/>
    </row>
    <row r="143" spans="2:4" s="4" customFormat="1">
      <c r="B143" s="59"/>
      <c r="D143" s="59"/>
    </row>
    <row r="144" spans="2:4" s="4" customFormat="1">
      <c r="B144" s="59"/>
      <c r="D144" s="59"/>
    </row>
    <row r="145" spans="2:4" s="4" customFormat="1">
      <c r="B145" s="59"/>
      <c r="D145" s="59"/>
    </row>
    <row r="146" spans="2:4" s="4" customFormat="1">
      <c r="B146" s="59"/>
      <c r="D146" s="59"/>
    </row>
    <row r="147" spans="2:4" s="4" customFormat="1">
      <c r="B147" s="59"/>
      <c r="D147" s="59"/>
    </row>
    <row r="148" spans="2:4" s="4" customFormat="1">
      <c r="B148" s="59"/>
      <c r="D148" s="59"/>
    </row>
    <row r="149" spans="2:4" s="4" customFormat="1">
      <c r="B149" s="59"/>
      <c r="D149" s="59"/>
    </row>
    <row r="150" spans="2:4" s="4" customFormat="1">
      <c r="B150" s="59"/>
      <c r="D150" s="59"/>
    </row>
    <row r="151" spans="2:4" s="4" customFormat="1">
      <c r="B151" s="59"/>
      <c r="D151" s="59"/>
    </row>
    <row r="152" spans="2:4" s="4" customFormat="1">
      <c r="B152" s="59"/>
      <c r="D152" s="59"/>
    </row>
    <row r="153" spans="2:4" s="4" customFormat="1">
      <c r="B153" s="59"/>
      <c r="D153" s="59"/>
    </row>
    <row r="154" spans="2:4" s="4" customFormat="1">
      <c r="B154" s="59"/>
      <c r="D154" s="59"/>
    </row>
    <row r="155" spans="2:4" s="4" customFormat="1">
      <c r="B155" s="59"/>
      <c r="D155" s="59"/>
    </row>
    <row r="156" spans="2:4" s="4" customFormat="1">
      <c r="B156" s="59"/>
      <c r="D156" s="59"/>
    </row>
    <row r="157" spans="2:4" s="4" customFormat="1">
      <c r="B157" s="59"/>
      <c r="D157" s="59"/>
    </row>
    <row r="158" spans="2:4" s="4" customFormat="1">
      <c r="B158" s="59"/>
      <c r="D158" s="59"/>
    </row>
    <row r="159" spans="2:4" s="4" customFormat="1">
      <c r="B159" s="59"/>
      <c r="D159" s="59"/>
    </row>
    <row r="160" spans="2:4" s="4" customFormat="1">
      <c r="B160" s="59"/>
      <c r="D160" s="59"/>
    </row>
    <row r="161" spans="2:4" s="4" customFormat="1">
      <c r="B161" s="59"/>
      <c r="D161" s="59"/>
    </row>
    <row r="162" spans="2:4" s="4" customFormat="1">
      <c r="B162" s="59"/>
      <c r="D162" s="59"/>
    </row>
    <row r="163" spans="2:4" s="4" customFormat="1">
      <c r="B163" s="59"/>
      <c r="D163" s="59"/>
    </row>
    <row r="164" spans="2:4" s="4" customFormat="1">
      <c r="B164" s="59"/>
      <c r="D164" s="59"/>
    </row>
    <row r="165" spans="2:4" s="4" customFormat="1">
      <c r="B165" s="59"/>
      <c r="D165" s="59"/>
    </row>
    <row r="166" spans="2:4" s="4" customFormat="1">
      <c r="B166" s="59"/>
      <c r="D166" s="59"/>
    </row>
    <row r="167" spans="2:4" s="4" customFormat="1">
      <c r="B167" s="59"/>
      <c r="D167" s="59"/>
    </row>
    <row r="168" spans="2:4" s="4" customFormat="1">
      <c r="B168" s="59"/>
      <c r="D168" s="59"/>
    </row>
    <row r="169" spans="2:4" s="4" customFormat="1">
      <c r="B169" s="59"/>
      <c r="D169" s="59"/>
    </row>
    <row r="170" spans="2:4" s="4" customFormat="1">
      <c r="B170" s="59"/>
      <c r="D170" s="59"/>
    </row>
    <row r="171" spans="2:4" s="4" customFormat="1">
      <c r="B171" s="59"/>
      <c r="D171" s="59"/>
    </row>
    <row r="172" spans="2:4" s="4" customFormat="1">
      <c r="B172" s="59"/>
      <c r="D172" s="59"/>
    </row>
    <row r="173" spans="2:4" s="4" customFormat="1">
      <c r="B173" s="59"/>
      <c r="D173" s="59"/>
    </row>
    <row r="174" spans="2:4" s="4" customFormat="1">
      <c r="B174" s="59"/>
      <c r="D174" s="59"/>
    </row>
    <row r="175" spans="2:4" s="4" customFormat="1">
      <c r="B175" s="59"/>
      <c r="D175" s="59"/>
    </row>
    <row r="176" spans="2:4" s="4" customFormat="1">
      <c r="B176" s="59"/>
      <c r="D176" s="59"/>
    </row>
    <row r="177" spans="2:4" s="4" customFormat="1">
      <c r="B177" s="59"/>
      <c r="D177" s="59"/>
    </row>
    <row r="178" spans="2:4" s="4" customFormat="1">
      <c r="B178" s="59"/>
      <c r="D178" s="59"/>
    </row>
    <row r="179" spans="2:4" s="4" customFormat="1">
      <c r="B179" s="59"/>
      <c r="D179" s="59"/>
    </row>
    <row r="180" spans="2:4" s="4" customFormat="1">
      <c r="B180" s="59"/>
      <c r="D180" s="59"/>
    </row>
    <row r="181" spans="2:4" s="4" customFormat="1">
      <c r="B181" s="59"/>
      <c r="D181" s="59"/>
    </row>
    <row r="182" spans="2:4" s="4" customFormat="1">
      <c r="B182" s="59"/>
      <c r="D182" s="59"/>
    </row>
    <row r="183" spans="2:4" s="4" customFormat="1">
      <c r="B183" s="59"/>
      <c r="D183" s="59"/>
    </row>
    <row r="184" spans="2:4" s="4" customFormat="1">
      <c r="B184" s="59"/>
      <c r="D184" s="59"/>
    </row>
    <row r="185" spans="2:4" s="4" customFormat="1">
      <c r="B185" s="59"/>
      <c r="D185" s="59"/>
    </row>
    <row r="186" spans="2:4" s="4" customFormat="1">
      <c r="B186" s="59"/>
      <c r="D186" s="59"/>
    </row>
    <row r="187" spans="2:4" s="4" customFormat="1">
      <c r="B187" s="59"/>
      <c r="D187" s="59"/>
    </row>
    <row r="188" spans="2:4" s="4" customFormat="1">
      <c r="B188" s="59"/>
      <c r="D188" s="59"/>
    </row>
    <row r="189" spans="2:4" s="4" customFormat="1">
      <c r="B189" s="59"/>
      <c r="D189" s="59"/>
    </row>
    <row r="190" spans="2:4" s="4" customFormat="1">
      <c r="B190" s="59"/>
      <c r="D190" s="59"/>
    </row>
    <row r="191" spans="2:4" s="4" customFormat="1">
      <c r="B191" s="59"/>
      <c r="D191" s="59"/>
    </row>
    <row r="192" spans="2:4" s="4" customFormat="1">
      <c r="B192" s="59"/>
      <c r="D192" s="59"/>
    </row>
    <row r="193" spans="2:4" s="4" customFormat="1">
      <c r="B193" s="59"/>
      <c r="D193" s="59"/>
    </row>
    <row r="194" spans="2:4" s="4" customFormat="1">
      <c r="B194" s="59"/>
      <c r="D194" s="59"/>
    </row>
    <row r="195" spans="2:4" s="4" customFormat="1">
      <c r="B195" s="59"/>
      <c r="D195" s="59"/>
    </row>
    <row r="196" spans="2:4" s="4" customFormat="1">
      <c r="B196" s="59"/>
      <c r="D196" s="59"/>
    </row>
    <row r="197" spans="2:4" s="4" customFormat="1">
      <c r="B197" s="59"/>
      <c r="D197" s="59"/>
    </row>
    <row r="198" spans="2:4" s="4" customFormat="1">
      <c r="B198" s="59"/>
      <c r="D198" s="59"/>
    </row>
    <row r="199" spans="2:4" s="4" customFormat="1">
      <c r="B199" s="59"/>
      <c r="D199" s="59"/>
    </row>
    <row r="200" spans="2:4" s="4" customFormat="1">
      <c r="B200" s="59"/>
      <c r="D200" s="59"/>
    </row>
    <row r="201" spans="2:4" s="4" customFormat="1">
      <c r="B201" s="59"/>
      <c r="D201" s="59"/>
    </row>
    <row r="202" spans="2:4" s="4" customFormat="1">
      <c r="B202" s="59"/>
      <c r="D202" s="59"/>
    </row>
    <row r="203" spans="2:4" s="4" customFormat="1">
      <c r="B203" s="59"/>
      <c r="D203" s="59"/>
    </row>
    <row r="204" spans="2:4" s="4" customFormat="1">
      <c r="B204" s="59"/>
      <c r="D204" s="59"/>
    </row>
    <row r="205" spans="2:4" s="4" customFormat="1">
      <c r="B205" s="59"/>
      <c r="D205" s="59"/>
    </row>
    <row r="206" spans="2:4" s="4" customFormat="1">
      <c r="B206" s="59"/>
      <c r="D206" s="59"/>
    </row>
    <row r="207" spans="2:4" s="4" customFormat="1">
      <c r="B207" s="59"/>
      <c r="D207" s="59"/>
    </row>
    <row r="208" spans="2:4" s="4" customFormat="1">
      <c r="B208" s="59"/>
      <c r="D208" s="59"/>
    </row>
    <row r="209" spans="2:4" s="4" customFormat="1">
      <c r="B209" s="59"/>
      <c r="D209" s="59"/>
    </row>
    <row r="210" spans="2:4" s="4" customFormat="1">
      <c r="B210" s="59"/>
      <c r="D210" s="59"/>
    </row>
    <row r="211" spans="2:4" s="4" customFormat="1">
      <c r="B211" s="59"/>
      <c r="D211" s="59"/>
    </row>
    <row r="212" spans="2:4" s="4" customFormat="1">
      <c r="B212" s="59"/>
      <c r="D212" s="59"/>
    </row>
    <row r="213" spans="2:4" s="4" customFormat="1">
      <c r="B213" s="59"/>
      <c r="D213" s="59"/>
    </row>
    <row r="214" spans="2:4" s="4" customFormat="1">
      <c r="B214" s="59"/>
      <c r="D214" s="59"/>
    </row>
    <row r="215" spans="2:4" s="4" customFormat="1">
      <c r="B215" s="59"/>
      <c r="D215" s="59"/>
    </row>
    <row r="216" spans="2:4" s="4" customFormat="1">
      <c r="B216" s="59"/>
      <c r="D216" s="59"/>
    </row>
    <row r="217" spans="2:4" s="4" customFormat="1">
      <c r="B217" s="59"/>
      <c r="D217" s="59"/>
    </row>
    <row r="218" spans="2:4" s="4" customFormat="1">
      <c r="B218" s="59"/>
      <c r="D218" s="59"/>
    </row>
    <row r="219" spans="2:4" s="4" customFormat="1">
      <c r="B219" s="59"/>
      <c r="D219" s="59"/>
    </row>
    <row r="220" spans="2:4" s="4" customFormat="1">
      <c r="B220" s="59"/>
      <c r="D220" s="59"/>
    </row>
    <row r="221" spans="2:4" s="4" customFormat="1">
      <c r="B221" s="59"/>
      <c r="D221" s="59"/>
    </row>
    <row r="222" spans="2:4" s="4" customFormat="1">
      <c r="B222" s="59"/>
      <c r="D222" s="59"/>
    </row>
    <row r="223" spans="2:4" s="4" customFormat="1">
      <c r="B223" s="59"/>
      <c r="D223" s="59"/>
    </row>
    <row r="224" spans="2:4" s="4" customFormat="1">
      <c r="B224" s="59"/>
      <c r="D224" s="59"/>
    </row>
    <row r="225" spans="2:4" s="4" customFormat="1">
      <c r="B225" s="59"/>
      <c r="D225" s="59"/>
    </row>
    <row r="226" spans="2:4" s="4" customFormat="1">
      <c r="B226" s="59"/>
      <c r="D226" s="59"/>
    </row>
    <row r="227" spans="2:4" s="4" customFormat="1">
      <c r="B227" s="59"/>
      <c r="D227" s="59"/>
    </row>
    <row r="228" spans="2:4" s="4" customFormat="1">
      <c r="B228" s="59"/>
      <c r="D228" s="59"/>
    </row>
    <row r="229" spans="2:4" s="4" customFormat="1">
      <c r="B229" s="59"/>
      <c r="D229" s="59"/>
    </row>
    <row r="230" spans="2:4" s="4" customFormat="1">
      <c r="B230" s="59"/>
      <c r="D230" s="59"/>
    </row>
    <row r="231" spans="2:4" s="4" customFormat="1">
      <c r="B231" s="59"/>
      <c r="D231" s="59"/>
    </row>
    <row r="232" spans="2:4" s="4" customFormat="1">
      <c r="B232" s="59"/>
      <c r="D232" s="59"/>
    </row>
    <row r="233" spans="2:4" s="4" customFormat="1">
      <c r="B233" s="59"/>
      <c r="D233" s="59"/>
    </row>
    <row r="234" spans="2:4" s="4" customFormat="1">
      <c r="B234" s="59"/>
      <c r="D234" s="59"/>
    </row>
    <row r="235" spans="2:4" s="4" customFormat="1">
      <c r="B235" s="59"/>
      <c r="D235" s="59"/>
    </row>
    <row r="236" spans="2:4" s="4" customFormat="1">
      <c r="B236" s="59"/>
      <c r="D236" s="59"/>
    </row>
    <row r="237" spans="2:4" s="4" customFormat="1">
      <c r="B237" s="59"/>
      <c r="D237" s="59"/>
    </row>
    <row r="238" spans="2:4" s="4" customFormat="1">
      <c r="B238" s="59"/>
      <c r="D238" s="59"/>
    </row>
    <row r="239" spans="2:4" s="4" customFormat="1">
      <c r="B239" s="59"/>
      <c r="D239" s="59"/>
    </row>
    <row r="240" spans="2:4" s="4" customFormat="1">
      <c r="B240" s="59"/>
      <c r="D240" s="59"/>
    </row>
    <row r="241" spans="2:4" s="4" customFormat="1">
      <c r="B241" s="59"/>
      <c r="D241" s="59"/>
    </row>
    <row r="242" spans="2:4" s="4" customFormat="1">
      <c r="B242" s="59"/>
      <c r="D242" s="59"/>
    </row>
    <row r="243" spans="2:4" s="4" customFormat="1">
      <c r="B243" s="59"/>
      <c r="D243" s="59"/>
    </row>
    <row r="244" spans="2:4" s="4" customFormat="1">
      <c r="B244" s="59"/>
      <c r="D244" s="59"/>
    </row>
    <row r="245" spans="2:4" s="4" customFormat="1">
      <c r="B245" s="59"/>
      <c r="D245" s="59"/>
    </row>
    <row r="246" spans="2:4" s="4" customFormat="1">
      <c r="B246" s="59"/>
      <c r="D246" s="59"/>
    </row>
    <row r="247" spans="2:4" s="4" customFormat="1">
      <c r="B247" s="59"/>
      <c r="D247" s="59"/>
    </row>
    <row r="248" spans="2:4" s="4" customFormat="1">
      <c r="B248" s="59"/>
      <c r="D248" s="59"/>
    </row>
    <row r="249" spans="2:4" s="4" customFormat="1">
      <c r="B249" s="59"/>
      <c r="D249" s="59"/>
    </row>
    <row r="250" spans="2:4" s="4" customFormat="1">
      <c r="B250" s="59"/>
      <c r="D250" s="59"/>
    </row>
    <row r="251" spans="2:4" s="4" customFormat="1">
      <c r="B251" s="59"/>
      <c r="D251" s="59"/>
    </row>
    <row r="252" spans="2:4" s="4" customFormat="1">
      <c r="B252" s="59"/>
      <c r="D252" s="59"/>
    </row>
    <row r="253" spans="2:4" s="4" customFormat="1">
      <c r="B253" s="59"/>
      <c r="D253" s="59"/>
    </row>
    <row r="254" spans="2:4" s="4" customFormat="1">
      <c r="B254" s="59"/>
      <c r="D254" s="59"/>
    </row>
  </sheetData>
  <pageMargins left="0.5" right="0.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d15N_SampleCalc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rllab</dc:creator>
  <cp:lastModifiedBy>rllab</cp:lastModifiedBy>
  <dcterms:created xsi:type="dcterms:W3CDTF">2010-12-07T17:05:24Z</dcterms:created>
  <dcterms:modified xsi:type="dcterms:W3CDTF">2010-12-07T17:08:46Z</dcterms:modified>
</cp:coreProperties>
</file>