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7850" windowHeight="12135" activeTab="1"/>
  </bookViews>
  <sheets>
    <sheet name="Chlorophyll" sheetId="1" r:id="rId1"/>
    <sheet name="calc" sheetId="2" r:id="rId2"/>
    <sheet name="Blanks" sheetId="3" r:id="rId3"/>
  </sheets>
  <definedNames>
    <definedName name="_xlnm.Print_Area" localSheetId="1">'calc'!$A$6:$U$283</definedName>
  </definedNames>
  <calcPr fullCalcOnLoad="1"/>
</workbook>
</file>

<file path=xl/sharedStrings.xml><?xml version="1.0" encoding="utf-8"?>
<sst xmlns="http://schemas.openxmlformats.org/spreadsheetml/2006/main" count="868" uniqueCount="194">
  <si>
    <t>Time</t>
  </si>
  <si>
    <t>GMT</t>
  </si>
  <si>
    <t>Rb</t>
  </si>
  <si>
    <t>Ra</t>
  </si>
  <si>
    <t>Notes</t>
  </si>
  <si>
    <t>Blank</t>
  </si>
  <si>
    <t>Sequence</t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</si>
  <si>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0.331 0.164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</si>
  <si>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0.367 0.494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</si>
  <si>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0.508 0.153</t>
    </r>
  </si>
  <si>
    <t>dateline here we come!</t>
  </si>
  <si>
    <t>no water @ 2200</t>
  </si>
  <si>
    <t>pump working again</t>
  </si>
  <si>
    <t>In Patch</t>
  </si>
  <si>
    <t>Out</t>
  </si>
  <si>
    <t xml:space="preserve">Out </t>
  </si>
  <si>
    <t>Mapping</t>
  </si>
  <si>
    <t>Water from Aft sink</t>
  </si>
  <si>
    <t>Bubbles in pump, going into patch, Water from Aft Sink</t>
  </si>
  <si>
    <t>New Flow through system</t>
  </si>
  <si>
    <t>Looking for patch</t>
  </si>
  <si>
    <t>Heading south</t>
  </si>
  <si>
    <t>Day</t>
  </si>
  <si>
    <t>Date</t>
  </si>
  <si>
    <t>Before</t>
  </si>
  <si>
    <t>SSTLow</t>
  </si>
  <si>
    <t>SSTHigh</t>
  </si>
  <si>
    <t>After</t>
  </si>
  <si>
    <t>SOFeX</t>
  </si>
  <si>
    <t xml:space="preserve">   Chl-a Calculation</t>
  </si>
  <si>
    <t>(K=fluorometer factor*(tao/tao-1))</t>
  </si>
  <si>
    <t xml:space="preserve">K = </t>
  </si>
  <si>
    <t xml:space="preserve"> </t>
  </si>
  <si>
    <t>Chl-a =</t>
  </si>
  <si>
    <t>K * (Rb-Ra) * (vol ext/vol filtered)*dil</t>
  </si>
  <si>
    <t>tao =</t>
  </si>
  <si>
    <t>Phaeo =</t>
  </si>
  <si>
    <t xml:space="preserve"> K' * [(tao*Ra)-Rb] * (vol ext/vol filtered)* dil </t>
  </si>
  <si>
    <t>vol</t>
  </si>
  <si>
    <t>(Phaeo calc.)</t>
  </si>
  <si>
    <t>extract</t>
  </si>
  <si>
    <t>dil</t>
  </si>
  <si>
    <t>door</t>
  </si>
  <si>
    <t>Chl-a</t>
  </si>
  <si>
    <t>chl/Ph</t>
  </si>
  <si>
    <t>(Ra*tao)-Rb</t>
  </si>
  <si>
    <t>(mls)</t>
  </si>
  <si>
    <t>Almost There!</t>
  </si>
  <si>
    <t>Sea Water Off for rest of day</t>
  </si>
  <si>
    <t>Finding PIT, Water off after that</t>
  </si>
  <si>
    <t>Auxiliary Sea Water @ 1847 on 1/30/02</t>
  </si>
  <si>
    <t>b/n T1&amp;T2</t>
  </si>
  <si>
    <t>b/n T2 &amp;T3</t>
  </si>
  <si>
    <t>b/n T3 &amp;T4</t>
  </si>
  <si>
    <t>b/n T4 &amp; T5</t>
  </si>
  <si>
    <t>b/n T5 &amp; T6</t>
  </si>
  <si>
    <t>@ T7</t>
  </si>
  <si>
    <t>SF6 = 40 fm (HIGH)</t>
  </si>
  <si>
    <t>Transect Day (@ T1) Cross Patch Vertical Sampling</t>
  </si>
  <si>
    <t>Transect, horizontal mapping.</t>
  </si>
  <si>
    <t>"</t>
  </si>
  <si>
    <t>filtered</t>
  </si>
  <si>
    <t>Phaeo</t>
  </si>
  <si>
    <t>Lat</t>
  </si>
  <si>
    <t>Degree</t>
  </si>
  <si>
    <t>Minute</t>
  </si>
  <si>
    <t>Lon</t>
  </si>
  <si>
    <t>Transect #2 b/n Station 1&amp;2</t>
  </si>
  <si>
    <t>Transect #2 @ Station 3</t>
  </si>
  <si>
    <t>Transect #2 b/n Station 3&amp;4</t>
  </si>
  <si>
    <t>Transect #2 b/n Station 4&amp;5</t>
  </si>
  <si>
    <t>Transect #2 b/n Station 5&amp;6</t>
  </si>
  <si>
    <t>Transect #2 b/n Station 6&amp;7</t>
  </si>
  <si>
    <t>Last Transect @ South Patch</t>
  </si>
  <si>
    <t>North Patch Return Profile</t>
  </si>
  <si>
    <t>stop</t>
  </si>
  <si>
    <t>Was dropping from 3.2!</t>
  </si>
  <si>
    <t>Max's #11, .485 ug Chl a</t>
  </si>
  <si>
    <t>Last North Patch Transect</t>
  </si>
  <si>
    <t>02/09/2002 #1</t>
  </si>
  <si>
    <t>02/09/2002 #2</t>
  </si>
  <si>
    <t>02/12/2002 #2</t>
  </si>
  <si>
    <t>02/10/2002 #2</t>
  </si>
  <si>
    <t>02/10/2002 #1</t>
  </si>
  <si>
    <t>extract =</t>
  </si>
  <si>
    <t>N</t>
  </si>
  <si>
    <t>File</t>
  </si>
  <si>
    <t>Name</t>
  </si>
  <si>
    <t>Fluor</t>
  </si>
  <si>
    <t>Low</t>
  </si>
  <si>
    <t xml:space="preserve">   NaN</t>
  </si>
  <si>
    <t xml:space="preserve">     NaN</t>
  </si>
  <si>
    <t>Bill's Birthday survey</t>
  </si>
  <si>
    <t>NaN</t>
  </si>
  <si>
    <t>Obs.</t>
  </si>
  <si>
    <t>Date and Time GMT from SCUFA file.  Obs. Time from Observer taking Chlorophyll sample.</t>
  </si>
  <si>
    <t>Decimal</t>
  </si>
  <si>
    <t>If you have any questions, please contact Jodi Brewster (jbrewster@mlml.calstate.edu) or Sara Tanner (tanner@mlml.calstate.edu).</t>
  </si>
  <si>
    <t>N is sample number, coincides with other samples taken during evening transects.</t>
  </si>
  <si>
    <t xml:space="preserve">Chlorophyll samples from SCUFA flow-thru.  </t>
  </si>
  <si>
    <t>Bowtie Transect</t>
  </si>
  <si>
    <t>Transect in North Patch</t>
  </si>
  <si>
    <t>(still transecting)</t>
  </si>
  <si>
    <t>The Filename denotes the SCUFA file that continual fluorescence was logged for cholorophyll sample.</t>
  </si>
  <si>
    <t>Corrected</t>
  </si>
  <si>
    <t>(YYYYMMDD)</t>
  </si>
  <si>
    <t>(HHMMSS)</t>
  </si>
  <si>
    <t>(HHMM)</t>
  </si>
  <si>
    <t>SCUFA</t>
  </si>
  <si>
    <t>Nan</t>
  </si>
  <si>
    <t>010855</t>
  </si>
  <si>
    <t>023640</t>
  </si>
  <si>
    <t>024343</t>
  </si>
  <si>
    <t>025141</t>
  </si>
  <si>
    <t>031228</t>
  </si>
  <si>
    <t>040928</t>
  </si>
  <si>
    <t>035211</t>
  </si>
  <si>
    <t>093136</t>
  </si>
  <si>
    <t>004912</t>
  </si>
  <si>
    <t>001253</t>
  </si>
  <si>
    <t>002105</t>
  </si>
  <si>
    <t>004101</t>
  </si>
  <si>
    <t>010240</t>
  </si>
  <si>
    <t>012604</t>
  </si>
  <si>
    <t>015240</t>
  </si>
  <si>
    <t>020706</t>
  </si>
  <si>
    <t>022201</t>
  </si>
  <si>
    <t>030211</t>
  </si>
  <si>
    <t>000702</t>
  </si>
  <si>
    <t>015255</t>
  </si>
  <si>
    <t>035047</t>
  </si>
  <si>
    <t>022624</t>
  </si>
  <si>
    <t>043719</t>
  </si>
  <si>
    <t>080027</t>
  </si>
  <si>
    <t>074443</t>
  </si>
  <si>
    <t>003520</t>
  </si>
  <si>
    <t>060245</t>
  </si>
  <si>
    <t>033060</t>
  </si>
  <si>
    <t>081226</t>
  </si>
  <si>
    <t>110736</t>
  </si>
  <si>
    <t>000903</t>
  </si>
  <si>
    <t>003903</t>
  </si>
  <si>
    <t>010730</t>
  </si>
  <si>
    <t>013939</t>
  </si>
  <si>
    <t>020713</t>
  </si>
  <si>
    <t>023842</t>
  </si>
  <si>
    <t>030823</t>
  </si>
  <si>
    <t>033854</t>
  </si>
  <si>
    <t>040715</t>
  </si>
  <si>
    <t>043944</t>
  </si>
  <si>
    <t>051016</t>
  </si>
  <si>
    <t>053814</t>
  </si>
  <si>
    <t>060701</t>
  </si>
  <si>
    <t>064009</t>
  </si>
  <si>
    <t>071029</t>
  </si>
  <si>
    <t>073824</t>
  </si>
  <si>
    <t>080638</t>
  </si>
  <si>
    <t>083942</t>
  </si>
  <si>
    <t>090937</t>
  </si>
  <si>
    <t>094037</t>
  </si>
  <si>
    <t>121343</t>
  </si>
  <si>
    <t>111113</t>
  </si>
  <si>
    <t>113936</t>
  </si>
  <si>
    <t>100716</t>
  </si>
  <si>
    <t>103856</t>
  </si>
  <si>
    <t>060508</t>
  </si>
  <si>
    <t>000334</t>
  </si>
  <si>
    <t>012341</t>
  </si>
  <si>
    <t>030912</t>
  </si>
  <si>
    <t>060660</t>
  </si>
  <si>
    <t>080146</t>
  </si>
  <si>
    <t>094732</t>
  </si>
  <si>
    <t>080254</t>
  </si>
  <si>
    <t>082935</t>
  </si>
  <si>
    <t>090127</t>
  </si>
  <si>
    <t>093049</t>
  </si>
  <si>
    <t>001722</t>
  </si>
  <si>
    <t>004702</t>
  </si>
  <si>
    <t>011441</t>
  </si>
  <si>
    <t>014529</t>
  </si>
  <si>
    <t>050548</t>
  </si>
  <si>
    <t>051509</t>
  </si>
  <si>
    <t>054341</t>
  </si>
  <si>
    <t>061114</t>
  </si>
  <si>
    <t>061846</t>
  </si>
  <si>
    <t>064259</t>
  </si>
  <si>
    <t>070949</t>
  </si>
  <si>
    <t>073927</t>
  </si>
  <si>
    <t>080353</t>
  </si>
  <si>
    <t>081430</t>
  </si>
  <si>
    <t>085133</t>
  </si>
  <si>
    <t>085522</t>
  </si>
  <si>
    <t>093417</t>
  </si>
  <si>
    <t>100938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</si>
</sst>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%"/>
  </numFmts>
  <fonts count="1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14"/>
      <name val="Clarendon Condensed"/>
      <family val="1"/>
    </font>
    <font>
      <sz val="14"/>
      <name val="Garamond"/>
      <family val="1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workbookViewId="0" topLeftCell="A1">
      <selection activeCell="F17" sqref="F17"/>
    </sheetView>
  </sheetViews>
  <sheetFormatPr defaultColWidth="9.140625" defaultRowHeight="12.75"/>
  <cols>
    <col min="1" max="1" width="4.140625" style="4" customWidth="1"/>
    <col min="2" max="2" width="7.28125" style="1" customWidth="1"/>
    <col min="3" max="3" width="9.421875" style="7" customWidth="1"/>
    <col min="4" max="4" width="12.7109375" style="12" bestFit="1" customWidth="1"/>
    <col min="5" max="5" width="10.140625" style="1" bestFit="1" customWidth="1"/>
    <col min="6" max="6" width="7.7109375" style="1" bestFit="1" customWidth="1"/>
    <col min="7" max="7" width="10.140625" style="5" customWidth="1"/>
  </cols>
  <sheetData>
    <row r="1" spans="1:7" s="48" customFormat="1" ht="12.75">
      <c r="A1" s="54" t="s">
        <v>99</v>
      </c>
      <c r="B1" s="40"/>
      <c r="C1" s="49"/>
      <c r="D1" s="41"/>
      <c r="E1" s="40"/>
      <c r="F1" s="40"/>
      <c r="G1" s="39"/>
    </row>
    <row r="2" spans="1:7" s="48" customFormat="1" ht="12.75">
      <c r="A2" s="53" t="s">
        <v>98</v>
      </c>
      <c r="B2" s="40"/>
      <c r="C2" s="49"/>
      <c r="D2" s="41"/>
      <c r="E2" s="40"/>
      <c r="F2" s="40"/>
      <c r="G2" s="39"/>
    </row>
    <row r="3" spans="1:7" s="48" customFormat="1" ht="12.75">
      <c r="A3" s="53" t="s">
        <v>95</v>
      </c>
      <c r="B3" s="40"/>
      <c r="C3" s="49"/>
      <c r="D3" s="41"/>
      <c r="E3" s="40"/>
      <c r="F3" s="40"/>
      <c r="G3" s="39"/>
    </row>
    <row r="4" spans="1:7" s="48" customFormat="1" ht="12.75">
      <c r="A4" s="53" t="s">
        <v>103</v>
      </c>
      <c r="B4" s="40"/>
      <c r="C4" s="49"/>
      <c r="D4" s="41"/>
      <c r="E4" s="40"/>
      <c r="F4" s="40"/>
      <c r="G4" s="39"/>
    </row>
    <row r="5" spans="1:7" s="48" customFormat="1" ht="12.75">
      <c r="A5" s="53" t="s">
        <v>97</v>
      </c>
      <c r="B5" s="40"/>
      <c r="C5" s="49"/>
      <c r="D5" s="41"/>
      <c r="E5" s="40"/>
      <c r="F5" s="40"/>
      <c r="G5" s="39"/>
    </row>
    <row r="6" spans="1:7" s="6" customFormat="1" ht="12.75">
      <c r="A6" s="4"/>
      <c r="B6" s="1"/>
      <c r="C6" s="7"/>
      <c r="D6" s="12"/>
      <c r="E6" s="1"/>
      <c r="F6" s="1"/>
      <c r="G6" s="5"/>
    </row>
    <row r="7" spans="1:7" s="6" customFormat="1" ht="15.75">
      <c r="A7" s="4"/>
      <c r="B7" s="25" t="s">
        <v>28</v>
      </c>
      <c r="D7" s="12"/>
      <c r="E7" s="1"/>
      <c r="F7" s="1"/>
      <c r="G7" s="5"/>
    </row>
    <row r="9" spans="1:8" ht="12.75">
      <c r="A9" s="16"/>
      <c r="B9" s="2" t="s">
        <v>108</v>
      </c>
      <c r="C9" s="29" t="s">
        <v>104</v>
      </c>
      <c r="D9" s="20" t="s">
        <v>23</v>
      </c>
      <c r="E9" s="20" t="s">
        <v>0</v>
      </c>
      <c r="F9" s="2" t="s">
        <v>94</v>
      </c>
      <c r="G9" s="20" t="s">
        <v>96</v>
      </c>
      <c r="H9" s="3" t="s">
        <v>96</v>
      </c>
    </row>
    <row r="10" spans="1:8" ht="12.75">
      <c r="A10" s="26" t="s">
        <v>85</v>
      </c>
      <c r="B10" s="2" t="s">
        <v>88</v>
      </c>
      <c r="C10" s="31" t="s">
        <v>43</v>
      </c>
      <c r="D10" s="20" t="s">
        <v>1</v>
      </c>
      <c r="E10" s="20" t="s">
        <v>1</v>
      </c>
      <c r="F10" s="2" t="s">
        <v>0</v>
      </c>
      <c r="G10" s="20" t="s">
        <v>63</v>
      </c>
      <c r="H10" s="3" t="s">
        <v>66</v>
      </c>
    </row>
    <row r="11" spans="1:6" ht="12.75">
      <c r="A11" s="16"/>
      <c r="C11" s="8"/>
      <c r="D11" s="5" t="s">
        <v>105</v>
      </c>
      <c r="E11" s="1" t="s">
        <v>106</v>
      </c>
      <c r="F11" s="1" t="s">
        <v>107</v>
      </c>
    </row>
    <row r="12" spans="1:8" ht="12.75">
      <c r="A12" s="17">
        <v>1</v>
      </c>
      <c r="B12" s="37">
        <v>0.372</v>
      </c>
      <c r="C12" s="18">
        <v>0.3439564305527367</v>
      </c>
      <c r="D12" s="33">
        <v>20020119</v>
      </c>
      <c r="E12" s="56" t="s">
        <v>110</v>
      </c>
      <c r="F12" s="1" t="s">
        <v>93</v>
      </c>
      <c r="G12" s="32">
        <v>-46.623333333333335</v>
      </c>
      <c r="H12">
        <v>176.38833333333332</v>
      </c>
    </row>
    <row r="13" spans="1:8" ht="12.75">
      <c r="A13" s="17">
        <f>A12+1</f>
        <v>2</v>
      </c>
      <c r="B13" s="37">
        <v>0.409</v>
      </c>
      <c r="C13" s="18">
        <v>0.38169074239289313</v>
      </c>
      <c r="D13" s="33">
        <v>20020119</v>
      </c>
      <c r="E13" s="56" t="s">
        <v>111</v>
      </c>
      <c r="F13" s="1" t="s">
        <v>93</v>
      </c>
      <c r="G13" s="32">
        <v>-47.37166666666667</v>
      </c>
      <c r="H13">
        <v>177.235</v>
      </c>
    </row>
    <row r="14" spans="1:8" ht="12.75">
      <c r="A14" s="17">
        <f aca="true" t="shared" si="0" ref="A14:A77">A13+1</f>
        <v>3</v>
      </c>
      <c r="B14" s="37">
        <v>0.379</v>
      </c>
      <c r="C14" s="18">
        <v>0.5280926709819479</v>
      </c>
      <c r="D14" s="33">
        <v>20020119</v>
      </c>
      <c r="E14" s="56" t="s">
        <v>112</v>
      </c>
      <c r="F14" s="1" t="s">
        <v>93</v>
      </c>
      <c r="G14" s="32">
        <v>-49.53</v>
      </c>
      <c r="H14">
        <v>179.74166666666667</v>
      </c>
    </row>
    <row r="15" spans="1:8" ht="12.75">
      <c r="A15" s="17">
        <f t="shared" si="0"/>
        <v>4</v>
      </c>
      <c r="B15" s="37">
        <v>0.057</v>
      </c>
      <c r="C15" s="18">
        <v>0.18122595004051034</v>
      </c>
      <c r="D15" s="33">
        <v>20020119</v>
      </c>
      <c r="E15" s="56" t="s">
        <v>113</v>
      </c>
      <c r="F15" s="1">
        <v>2238</v>
      </c>
      <c r="G15" s="32">
        <v>-50.07</v>
      </c>
      <c r="H15">
        <v>179.61333333333334</v>
      </c>
    </row>
    <row r="16" spans="1:8" ht="12.75">
      <c r="A16" s="17">
        <f t="shared" si="0"/>
        <v>5</v>
      </c>
      <c r="B16" s="37">
        <v>0.122</v>
      </c>
      <c r="C16" s="18">
        <v>0.33126167722538385</v>
      </c>
      <c r="D16" s="33">
        <v>20020119</v>
      </c>
      <c r="E16" s="56" t="s">
        <v>114</v>
      </c>
      <c r="F16" s="1">
        <v>254</v>
      </c>
      <c r="G16" s="32">
        <v>-50.71933333333333</v>
      </c>
      <c r="H16">
        <v>-178.82833333333335</v>
      </c>
    </row>
    <row r="17" spans="1:8" ht="12.75">
      <c r="A17" s="17">
        <f t="shared" si="0"/>
        <v>6</v>
      </c>
      <c r="B17" s="37">
        <v>0.576</v>
      </c>
      <c r="C17" s="18">
        <v>0.2860896303310133</v>
      </c>
      <c r="D17" s="33">
        <v>20020119</v>
      </c>
      <c r="E17" s="56" t="s">
        <v>115</v>
      </c>
      <c r="F17" s="1">
        <v>747</v>
      </c>
      <c r="G17" s="32">
        <v>-51.481</v>
      </c>
      <c r="H17">
        <v>-177.89433333333332</v>
      </c>
    </row>
    <row r="18" spans="1:8" ht="12.75">
      <c r="A18" s="17">
        <f t="shared" si="0"/>
        <v>7</v>
      </c>
      <c r="B18" s="37">
        <v>1.534</v>
      </c>
      <c r="C18" s="18">
        <v>0.47860859209511636</v>
      </c>
      <c r="D18" s="33">
        <v>20020121</v>
      </c>
      <c r="E18" s="55">
        <v>103709</v>
      </c>
      <c r="F18" s="1">
        <v>2234</v>
      </c>
      <c r="G18" s="32">
        <v>-51.91583333333333</v>
      </c>
      <c r="H18">
        <v>-177.3545</v>
      </c>
    </row>
    <row r="19" spans="1:8" ht="12.75">
      <c r="A19" s="17">
        <f t="shared" si="0"/>
        <v>8</v>
      </c>
      <c r="B19" s="37">
        <v>1.084</v>
      </c>
      <c r="C19" s="18">
        <v>0.6506925802641468</v>
      </c>
      <c r="D19" s="33">
        <v>20020121</v>
      </c>
      <c r="E19" s="55">
        <v>213604</v>
      </c>
      <c r="F19" s="1">
        <v>1942</v>
      </c>
      <c r="G19" s="32">
        <v>-53.343833333333336</v>
      </c>
      <c r="H19">
        <v>-175.54083333333332</v>
      </c>
    </row>
    <row r="20" spans="1:8" ht="12.75">
      <c r="A20" s="17">
        <f t="shared" si="0"/>
        <v>9</v>
      </c>
      <c r="B20" s="37">
        <v>0.33</v>
      </c>
      <c r="C20" s="18">
        <v>0.4033218472711653</v>
      </c>
      <c r="D20" s="33">
        <v>20020122</v>
      </c>
      <c r="E20" s="55" t="s">
        <v>116</v>
      </c>
      <c r="F20" s="1">
        <v>232</v>
      </c>
      <c r="G20" s="32">
        <v>-53.651833333333336</v>
      </c>
      <c r="H20">
        <v>-174.97933333333333</v>
      </c>
    </row>
    <row r="21" spans="1:8" ht="12.75">
      <c r="A21" s="17">
        <f t="shared" si="0"/>
        <v>10</v>
      </c>
      <c r="B21" s="37">
        <v>1.499</v>
      </c>
      <c r="C21" s="18">
        <v>0.4060106595863065</v>
      </c>
      <c r="D21" s="33">
        <v>20020122</v>
      </c>
      <c r="E21" s="55" t="s">
        <v>117</v>
      </c>
      <c r="F21" s="1">
        <v>929</v>
      </c>
      <c r="G21" s="32">
        <v>-54.504333333333335</v>
      </c>
      <c r="H21">
        <v>-173.47333333333333</v>
      </c>
    </row>
    <row r="22" spans="1:8" ht="12.75">
      <c r="A22" s="17">
        <f t="shared" si="0"/>
        <v>11</v>
      </c>
      <c r="B22" s="37">
        <v>0.246</v>
      </c>
      <c r="C22" s="18">
        <v>0.4296722079595482</v>
      </c>
      <c r="D22" s="33">
        <v>20020122</v>
      </c>
      <c r="E22" s="55">
        <v>182155</v>
      </c>
      <c r="F22" s="1">
        <v>1820</v>
      </c>
      <c r="G22" s="32">
        <v>-55.51416666666667</v>
      </c>
      <c r="H22">
        <v>-171.646</v>
      </c>
    </row>
    <row r="23" spans="1:8" ht="12.75">
      <c r="A23" s="17">
        <f t="shared" si="0"/>
        <v>12</v>
      </c>
      <c r="B23" s="37">
        <v>0.299</v>
      </c>
      <c r="C23" s="18">
        <v>0.11938326679226498</v>
      </c>
      <c r="D23" s="33">
        <v>20020122</v>
      </c>
      <c r="E23" s="55">
        <v>190737</v>
      </c>
      <c r="F23" s="1">
        <v>1904</v>
      </c>
      <c r="G23" s="32">
        <v>-55.611666666666665</v>
      </c>
      <c r="H23">
        <v>-171.51233333333334</v>
      </c>
    </row>
    <row r="24" spans="1:8" ht="12.75">
      <c r="A24" s="17">
        <f t="shared" si="0"/>
        <v>13</v>
      </c>
      <c r="B24" s="37">
        <v>0.205</v>
      </c>
      <c r="C24" s="18">
        <v>0.13228956590494223</v>
      </c>
      <c r="D24" s="33">
        <v>20020122</v>
      </c>
      <c r="E24" s="55">
        <v>193354</v>
      </c>
      <c r="F24" s="1">
        <v>1932</v>
      </c>
      <c r="G24" s="32">
        <v>-55.675</v>
      </c>
      <c r="H24">
        <v>-171.42</v>
      </c>
    </row>
    <row r="25" spans="1:8" ht="12.75">
      <c r="A25" s="17">
        <f t="shared" si="0"/>
        <v>14</v>
      </c>
      <c r="B25" s="37">
        <v>0.269</v>
      </c>
      <c r="C25" s="18">
        <v>0.13766719053522444</v>
      </c>
      <c r="D25" s="33">
        <v>20020122</v>
      </c>
      <c r="E25" s="55">
        <v>195332</v>
      </c>
      <c r="F25" s="1">
        <v>1952</v>
      </c>
      <c r="G25" s="32">
        <v>-55.72233333333333</v>
      </c>
      <c r="H25">
        <v>-171.35416666666666</v>
      </c>
    </row>
    <row r="26" spans="1:8" ht="12.75">
      <c r="A26" s="17">
        <f t="shared" si="0"/>
        <v>15</v>
      </c>
      <c r="B26" s="37">
        <v>0.154</v>
      </c>
      <c r="C26" s="18">
        <v>0.14089376531339373</v>
      </c>
      <c r="D26" s="33">
        <v>20020122</v>
      </c>
      <c r="E26" s="55">
        <v>201309</v>
      </c>
      <c r="F26" s="1">
        <v>2032</v>
      </c>
      <c r="G26" s="32">
        <v>-55.656166666666664</v>
      </c>
      <c r="H26">
        <v>-171.1685</v>
      </c>
    </row>
    <row r="27" spans="1:8" ht="12.75">
      <c r="A27" s="17">
        <f t="shared" si="0"/>
        <v>16</v>
      </c>
      <c r="B27" s="37">
        <v>0.194</v>
      </c>
      <c r="C27" s="18">
        <v>0.2011231611725545</v>
      </c>
      <c r="D27" s="33">
        <v>20020122</v>
      </c>
      <c r="E27" s="55">
        <v>212527</v>
      </c>
      <c r="F27" s="1">
        <v>2122</v>
      </c>
      <c r="G27" s="32">
        <v>-55.5745</v>
      </c>
      <c r="H27">
        <v>-170.984</v>
      </c>
    </row>
    <row r="28" spans="1:8" ht="12.75">
      <c r="A28" s="17">
        <f t="shared" si="0"/>
        <v>17</v>
      </c>
      <c r="B28" s="37">
        <v>0.5</v>
      </c>
      <c r="C28" s="18">
        <v>0.14519586501761958</v>
      </c>
      <c r="D28" s="33">
        <v>20020122</v>
      </c>
      <c r="E28" s="55">
        <v>203503</v>
      </c>
      <c r="F28" s="1">
        <v>2155</v>
      </c>
      <c r="G28" s="32">
        <v>-55.55416666666667</v>
      </c>
      <c r="H28">
        <v>-171.12216666666666</v>
      </c>
    </row>
    <row r="29" spans="1:8" ht="12.75">
      <c r="A29" s="17">
        <f t="shared" si="0"/>
        <v>18</v>
      </c>
      <c r="B29" s="37">
        <v>0.143</v>
      </c>
      <c r="C29" s="18">
        <v>0.14412034009156316</v>
      </c>
      <c r="D29" s="33">
        <v>20020122</v>
      </c>
      <c r="E29" s="55">
        <v>223506</v>
      </c>
      <c r="F29" s="1">
        <v>2234</v>
      </c>
      <c r="G29" s="32">
        <v>-55.531166666666664</v>
      </c>
      <c r="H29">
        <v>-171.27283333333332</v>
      </c>
    </row>
    <row r="30" spans="1:8" ht="12.75">
      <c r="A30" s="17">
        <f t="shared" si="0"/>
        <v>19</v>
      </c>
      <c r="B30" s="37">
        <v>0.395</v>
      </c>
      <c r="C30" s="18">
        <v>0.28946121151859</v>
      </c>
      <c r="D30" s="33">
        <v>20020122</v>
      </c>
      <c r="E30" s="55">
        <v>225938</v>
      </c>
      <c r="F30" s="1">
        <v>2256</v>
      </c>
      <c r="G30" s="32">
        <v>-55.516666666666666</v>
      </c>
      <c r="H30">
        <v>-171.359</v>
      </c>
    </row>
    <row r="31" spans="1:8" ht="12.75">
      <c r="A31" s="17">
        <f t="shared" si="0"/>
        <v>20</v>
      </c>
      <c r="B31" s="37">
        <v>0.119</v>
      </c>
      <c r="C31" s="18">
        <v>0.2658317248640113</v>
      </c>
      <c r="D31" s="33">
        <v>20020122</v>
      </c>
      <c r="E31" s="55">
        <v>234517</v>
      </c>
      <c r="F31" s="1">
        <v>2319</v>
      </c>
      <c r="G31" s="32">
        <v>-55.5</v>
      </c>
      <c r="H31">
        <v>-171.45</v>
      </c>
    </row>
    <row r="32" spans="1:8" ht="12.75">
      <c r="A32" s="17">
        <f t="shared" si="0"/>
        <v>21</v>
      </c>
      <c r="B32" s="37">
        <v>0.387</v>
      </c>
      <c r="C32" s="18">
        <v>0.5853668284884288</v>
      </c>
      <c r="D32" s="33">
        <v>20020122</v>
      </c>
      <c r="E32" s="55">
        <v>235129</v>
      </c>
      <c r="F32" s="1">
        <v>2349</v>
      </c>
      <c r="G32" s="32">
        <v>-55.48166666666667</v>
      </c>
      <c r="H32">
        <v>-171.61166666666668</v>
      </c>
    </row>
    <row r="33" spans="1:8" ht="12.75">
      <c r="A33" s="17">
        <f t="shared" si="0"/>
        <v>22</v>
      </c>
      <c r="B33" s="37">
        <v>0.111</v>
      </c>
      <c r="C33" s="18">
        <v>0.32436840771285425</v>
      </c>
      <c r="D33" s="33">
        <v>20020123</v>
      </c>
      <c r="E33" s="55" t="s">
        <v>118</v>
      </c>
      <c r="F33" s="1">
        <v>47</v>
      </c>
      <c r="G33" s="32">
        <v>-55.44716666666667</v>
      </c>
      <c r="H33">
        <v>-171.786</v>
      </c>
    </row>
    <row r="34" spans="1:8" ht="12.75">
      <c r="A34" s="17">
        <f t="shared" si="0"/>
        <v>23</v>
      </c>
      <c r="B34" s="37">
        <v>0.223</v>
      </c>
      <c r="C34" s="18">
        <v>0.5477744633561443</v>
      </c>
      <c r="D34" s="33">
        <v>20020124</v>
      </c>
      <c r="E34" s="55">
        <v>192837</v>
      </c>
      <c r="F34" s="1">
        <v>1922</v>
      </c>
      <c r="G34" s="32">
        <v>-55.3065</v>
      </c>
      <c r="H34">
        <v>-171.259</v>
      </c>
    </row>
    <row r="35" spans="1:8" ht="12.75">
      <c r="A35" s="17">
        <f t="shared" si="0"/>
        <v>24</v>
      </c>
      <c r="B35" s="37">
        <v>0.265</v>
      </c>
      <c r="C35" s="18">
        <v>0.48333040884365697</v>
      </c>
      <c r="D35" s="33">
        <v>20020124</v>
      </c>
      <c r="E35" s="55">
        <v>201802</v>
      </c>
      <c r="F35" s="1">
        <v>2015</v>
      </c>
      <c r="G35" s="32">
        <v>-55.30433333333333</v>
      </c>
      <c r="H35">
        <v>-171.46483333333333</v>
      </c>
    </row>
    <row r="36" spans="1:8" ht="12.75">
      <c r="A36" s="17">
        <f t="shared" si="0"/>
        <v>25</v>
      </c>
      <c r="B36" s="37">
        <v>0.069</v>
      </c>
      <c r="C36" s="18">
        <v>0.12851434924605656</v>
      </c>
      <c r="D36" s="33">
        <v>20020124</v>
      </c>
      <c r="E36" s="55">
        <v>205511</v>
      </c>
      <c r="F36" s="1">
        <v>2105</v>
      </c>
      <c r="G36" s="32">
        <v>-55.30266666666667</v>
      </c>
      <c r="H36">
        <v>-171.58266666666665</v>
      </c>
    </row>
    <row r="37" spans="1:8" ht="12.75">
      <c r="A37" s="17">
        <f t="shared" si="0"/>
        <v>26</v>
      </c>
      <c r="B37" s="37">
        <v>1.1</v>
      </c>
      <c r="C37" s="18">
        <v>0.1055458272531443</v>
      </c>
      <c r="D37" s="33">
        <v>20020125</v>
      </c>
      <c r="E37" s="55">
        <v>194834</v>
      </c>
      <c r="F37" s="1">
        <v>1916</v>
      </c>
      <c r="G37" s="32">
        <v>-55.229726666666664</v>
      </c>
      <c r="H37">
        <v>-170.88625</v>
      </c>
    </row>
    <row r="38" spans="1:8" ht="12.75">
      <c r="A38" s="17">
        <f t="shared" si="0"/>
        <v>27</v>
      </c>
      <c r="B38" s="37" t="s">
        <v>93</v>
      </c>
      <c r="C38" s="18">
        <v>0.1432798276700716</v>
      </c>
      <c r="D38" s="33" t="s">
        <v>91</v>
      </c>
      <c r="E38" s="55" t="s">
        <v>90</v>
      </c>
      <c r="F38" s="1">
        <v>2029</v>
      </c>
      <c r="G38" s="32">
        <v>-55.2446</v>
      </c>
      <c r="H38">
        <v>-170.76166666666666</v>
      </c>
    </row>
    <row r="39" spans="1:8" ht="12.75">
      <c r="A39" s="17">
        <f t="shared" si="0"/>
        <v>28</v>
      </c>
      <c r="B39" s="37" t="s">
        <v>93</v>
      </c>
      <c r="C39" s="37" t="s">
        <v>93</v>
      </c>
      <c r="D39" s="33" t="s">
        <v>91</v>
      </c>
      <c r="E39" s="55" t="s">
        <v>90</v>
      </c>
      <c r="F39" s="37" t="s">
        <v>93</v>
      </c>
      <c r="G39" s="37" t="s">
        <v>93</v>
      </c>
      <c r="H39" s="37" t="s">
        <v>93</v>
      </c>
    </row>
    <row r="40" spans="1:8" ht="12.75">
      <c r="A40" s="17">
        <f t="shared" si="0"/>
        <v>29</v>
      </c>
      <c r="B40" s="37" t="s">
        <v>93</v>
      </c>
      <c r="C40" s="37" t="s">
        <v>93</v>
      </c>
      <c r="D40" s="33" t="s">
        <v>91</v>
      </c>
      <c r="E40" s="55" t="s">
        <v>90</v>
      </c>
      <c r="F40" s="37" t="s">
        <v>93</v>
      </c>
      <c r="G40" s="37" t="s">
        <v>93</v>
      </c>
      <c r="H40" s="37" t="s">
        <v>93</v>
      </c>
    </row>
    <row r="41" spans="1:8" ht="12.75">
      <c r="A41" s="17">
        <f t="shared" si="0"/>
        <v>30</v>
      </c>
      <c r="B41" s="37" t="s">
        <v>93</v>
      </c>
      <c r="C41" s="37" t="s">
        <v>93</v>
      </c>
      <c r="D41" s="33" t="s">
        <v>91</v>
      </c>
      <c r="E41" s="55" t="s">
        <v>90</v>
      </c>
      <c r="F41" s="37" t="s">
        <v>93</v>
      </c>
      <c r="G41" s="37" t="s">
        <v>93</v>
      </c>
      <c r="H41" s="37" t="s">
        <v>93</v>
      </c>
    </row>
    <row r="42" spans="1:8" ht="12.75">
      <c r="A42" s="17">
        <f t="shared" si="0"/>
        <v>31</v>
      </c>
      <c r="B42" s="37" t="s">
        <v>93</v>
      </c>
      <c r="C42" s="37" t="s">
        <v>93</v>
      </c>
      <c r="D42" s="33" t="s">
        <v>91</v>
      </c>
      <c r="E42" s="55" t="s">
        <v>90</v>
      </c>
      <c r="F42" s="37" t="s">
        <v>93</v>
      </c>
      <c r="G42" s="37" t="s">
        <v>93</v>
      </c>
      <c r="H42" s="37" t="s">
        <v>93</v>
      </c>
    </row>
    <row r="43" spans="1:8" ht="12.75">
      <c r="A43" s="17">
        <f t="shared" si="0"/>
        <v>32</v>
      </c>
      <c r="B43" s="37" t="s">
        <v>93</v>
      </c>
      <c r="C43" s="18">
        <v>0.310621916475575</v>
      </c>
      <c r="D43" s="33">
        <v>20020126</v>
      </c>
      <c r="E43" s="55" t="s">
        <v>119</v>
      </c>
      <c r="F43" s="1">
        <v>1</v>
      </c>
      <c r="G43" s="32">
        <v>-55.087983333333334</v>
      </c>
      <c r="H43">
        <v>-171.12316666666666</v>
      </c>
    </row>
    <row r="44" spans="1:8" ht="12.75">
      <c r="A44" s="17">
        <f t="shared" si="0"/>
        <v>33</v>
      </c>
      <c r="B44" s="37" t="s">
        <v>93</v>
      </c>
      <c r="C44" s="18">
        <v>0.14163921895629217</v>
      </c>
      <c r="D44" s="33">
        <v>20020126</v>
      </c>
      <c r="E44" s="55" t="s">
        <v>120</v>
      </c>
      <c r="F44" s="1">
        <v>17</v>
      </c>
      <c r="G44" s="32">
        <v>-55.08671666666667</v>
      </c>
      <c r="H44">
        <v>-171.1203</v>
      </c>
    </row>
    <row r="45" spans="1:8" ht="12.75">
      <c r="A45" s="17">
        <f t="shared" si="0"/>
        <v>34</v>
      </c>
      <c r="B45" s="37" t="s">
        <v>93</v>
      </c>
      <c r="C45" s="18">
        <v>0.11101452296574249</v>
      </c>
      <c r="D45" s="33">
        <v>20020126</v>
      </c>
      <c r="E45" s="55" t="s">
        <v>121</v>
      </c>
      <c r="F45" s="1">
        <v>37</v>
      </c>
      <c r="G45" s="32">
        <v>-55.084466666666664</v>
      </c>
      <c r="H45">
        <v>-171.06786666666667</v>
      </c>
    </row>
    <row r="46" spans="1:8" ht="12.75">
      <c r="A46" s="17">
        <f t="shared" si="0"/>
        <v>35</v>
      </c>
      <c r="B46" s="37">
        <v>0.157</v>
      </c>
      <c r="C46" s="18">
        <v>0.2050760892224307</v>
      </c>
      <c r="D46" s="33">
        <v>20020126</v>
      </c>
      <c r="E46" s="55" t="s">
        <v>122</v>
      </c>
      <c r="F46" s="1">
        <v>101</v>
      </c>
      <c r="G46" s="32">
        <v>-55.101683333333334</v>
      </c>
      <c r="H46">
        <v>-171.04465</v>
      </c>
    </row>
    <row r="47" spans="1:8" ht="12.75">
      <c r="A47" s="17">
        <f t="shared" si="0"/>
        <v>36</v>
      </c>
      <c r="B47" s="37">
        <v>0.14</v>
      </c>
      <c r="C47" s="18">
        <v>0.025156000277951496</v>
      </c>
      <c r="D47" s="33">
        <v>20020126</v>
      </c>
      <c r="E47" s="55" t="s">
        <v>123</v>
      </c>
      <c r="F47" s="1">
        <v>120</v>
      </c>
      <c r="G47" s="32">
        <v>-55.14386666666667</v>
      </c>
      <c r="H47">
        <v>-171.0779</v>
      </c>
    </row>
    <row r="48" spans="1:8" ht="12.75">
      <c r="A48" s="17">
        <f t="shared" si="0"/>
        <v>37</v>
      </c>
      <c r="B48" s="37">
        <v>0.139</v>
      </c>
      <c r="C48" s="18">
        <v>0.13124869710235565</v>
      </c>
      <c r="D48" s="33">
        <v>20020126</v>
      </c>
      <c r="E48" s="55" t="s">
        <v>124</v>
      </c>
      <c r="F48" s="1">
        <v>144</v>
      </c>
      <c r="G48" s="32">
        <v>-55.18015</v>
      </c>
      <c r="H48">
        <v>-171.05196666666666</v>
      </c>
    </row>
    <row r="49" spans="1:8" ht="12.75">
      <c r="A49" s="17">
        <f t="shared" si="0"/>
        <v>38</v>
      </c>
      <c r="B49" s="37">
        <v>0.122</v>
      </c>
      <c r="C49" s="18">
        <v>0.15038913209644922</v>
      </c>
      <c r="D49" s="33">
        <v>20020126</v>
      </c>
      <c r="E49" s="55" t="s">
        <v>125</v>
      </c>
      <c r="F49" s="1">
        <v>203</v>
      </c>
      <c r="G49" s="32">
        <v>-55.188966666666666</v>
      </c>
      <c r="H49">
        <v>-170.9699</v>
      </c>
    </row>
    <row r="50" spans="1:8" ht="12.75">
      <c r="A50" s="17">
        <f t="shared" si="0"/>
        <v>39</v>
      </c>
      <c r="B50" s="37">
        <v>0.416</v>
      </c>
      <c r="C50" s="18">
        <v>0.27726287262872634</v>
      </c>
      <c r="D50" s="33">
        <v>20020126</v>
      </c>
      <c r="E50" s="55" t="s">
        <v>126</v>
      </c>
      <c r="F50" s="1">
        <v>220</v>
      </c>
      <c r="G50" s="32">
        <v>-55.21865</v>
      </c>
      <c r="H50">
        <v>-171.01365</v>
      </c>
    </row>
    <row r="51" spans="1:8" ht="12.75">
      <c r="A51" s="17">
        <f t="shared" si="0"/>
        <v>40</v>
      </c>
      <c r="B51" s="37">
        <v>0.519</v>
      </c>
      <c r="C51" s="18">
        <v>0.38116809116809114</v>
      </c>
      <c r="D51" s="33">
        <v>20020126</v>
      </c>
      <c r="E51" s="55" t="s">
        <v>127</v>
      </c>
      <c r="F51" s="1">
        <v>300</v>
      </c>
      <c r="G51" s="32">
        <v>-55.24106666666667</v>
      </c>
      <c r="H51">
        <v>-171.1354</v>
      </c>
    </row>
    <row r="52" spans="1:8" ht="12.75">
      <c r="A52" s="17">
        <f t="shared" si="0"/>
        <v>41</v>
      </c>
      <c r="B52" s="37">
        <v>0.103</v>
      </c>
      <c r="C52" s="18">
        <v>0.3128093947606143</v>
      </c>
      <c r="D52" s="33">
        <v>20020126</v>
      </c>
      <c r="E52" s="55">
        <v>215019</v>
      </c>
      <c r="F52" s="1">
        <v>2024</v>
      </c>
      <c r="G52" s="32">
        <v>-57.04658333333333</v>
      </c>
      <c r="H52">
        <v>-171.0529</v>
      </c>
    </row>
    <row r="53" spans="1:8" ht="12.75">
      <c r="A53" s="17">
        <f t="shared" si="0"/>
        <v>42</v>
      </c>
      <c r="B53" s="37">
        <v>0.067</v>
      </c>
      <c r="C53" s="18">
        <v>0.15804530609408657</v>
      </c>
      <c r="D53" s="33">
        <v>20020127</v>
      </c>
      <c r="E53" s="55" t="s">
        <v>128</v>
      </c>
      <c r="F53" s="1">
        <v>4</v>
      </c>
      <c r="G53" s="32">
        <v>-57.68461666666666</v>
      </c>
      <c r="H53">
        <v>-171.01806666666667</v>
      </c>
    </row>
    <row r="54" spans="1:8" ht="12.75">
      <c r="A54" s="17">
        <f t="shared" si="0"/>
        <v>43</v>
      </c>
      <c r="B54" s="37">
        <v>0.188</v>
      </c>
      <c r="C54" s="18">
        <v>0.23515391564172058</v>
      </c>
      <c r="D54" s="33">
        <v>20020127</v>
      </c>
      <c r="E54" s="55">
        <v>203703</v>
      </c>
      <c r="F54" s="1">
        <v>2024</v>
      </c>
      <c r="G54" s="32">
        <v>-60.99673333333333</v>
      </c>
      <c r="H54">
        <v>-170.81875</v>
      </c>
    </row>
    <row r="55" spans="1:8" ht="12.75">
      <c r="A55" s="17">
        <f t="shared" si="0"/>
        <v>44</v>
      </c>
      <c r="B55" s="37">
        <v>0.142</v>
      </c>
      <c r="C55" s="18">
        <v>0.1465610450976305</v>
      </c>
      <c r="D55" s="33">
        <v>20020127</v>
      </c>
      <c r="E55" s="55">
        <v>234642</v>
      </c>
      <c r="F55" s="1">
        <v>2344</v>
      </c>
      <c r="G55" s="32">
        <v>-61.635866666666665</v>
      </c>
      <c r="H55">
        <v>-170.77553333333333</v>
      </c>
    </row>
    <row r="56" spans="1:8" ht="12.75">
      <c r="A56" s="17">
        <f t="shared" si="0"/>
        <v>45</v>
      </c>
      <c r="B56" s="37">
        <v>0.174</v>
      </c>
      <c r="C56" s="18">
        <v>0.09624904454172747</v>
      </c>
      <c r="D56" s="33">
        <v>20020128</v>
      </c>
      <c r="E56" s="55" t="s">
        <v>129</v>
      </c>
      <c r="F56" s="1">
        <v>150</v>
      </c>
      <c r="G56" s="32">
        <v>-62.02445</v>
      </c>
      <c r="H56">
        <v>-170.74746666666667</v>
      </c>
    </row>
    <row r="57" spans="1:8" ht="12.75">
      <c r="A57" s="17">
        <f t="shared" si="0"/>
        <v>46</v>
      </c>
      <c r="B57" s="37">
        <v>0.356</v>
      </c>
      <c r="C57" s="18">
        <v>0.2771094344036966</v>
      </c>
      <c r="D57" s="33">
        <v>20020128</v>
      </c>
      <c r="E57" s="55" t="s">
        <v>130</v>
      </c>
      <c r="F57" s="1">
        <v>348</v>
      </c>
      <c r="G57" s="32">
        <v>-62.39335</v>
      </c>
      <c r="H57">
        <v>-170.81208333333333</v>
      </c>
    </row>
    <row r="58" spans="1:8" ht="12.75">
      <c r="A58" s="17">
        <f t="shared" si="0"/>
        <v>47</v>
      </c>
      <c r="B58" s="37">
        <v>0.154</v>
      </c>
      <c r="C58" s="18">
        <v>0.43123813144606277</v>
      </c>
      <c r="D58" s="33">
        <v>20020128</v>
      </c>
      <c r="E58" s="55">
        <v>211211</v>
      </c>
      <c r="F58" s="1">
        <v>2110</v>
      </c>
      <c r="G58" s="32">
        <v>-65.25816666666667</v>
      </c>
      <c r="H58">
        <v>-171.5505</v>
      </c>
    </row>
    <row r="59" spans="1:8" ht="12.75">
      <c r="A59" s="17">
        <f t="shared" si="0"/>
        <v>48</v>
      </c>
      <c r="B59" s="37">
        <v>0.086</v>
      </c>
      <c r="C59" s="18">
        <v>0.28838714394338194</v>
      </c>
      <c r="D59" s="33">
        <v>20020128</v>
      </c>
      <c r="E59" s="55">
        <v>230907</v>
      </c>
      <c r="F59" s="1">
        <v>2307</v>
      </c>
      <c r="G59" s="32">
        <v>-65.47543333333333</v>
      </c>
      <c r="H59">
        <v>-171.1088</v>
      </c>
    </row>
    <row r="60" spans="1:8" ht="12.75">
      <c r="A60" s="17">
        <f t="shared" si="0"/>
        <v>49</v>
      </c>
      <c r="B60" s="37">
        <v>0.1</v>
      </c>
      <c r="C60" s="18">
        <v>0.36366826488777715</v>
      </c>
      <c r="D60" s="33">
        <v>20020129</v>
      </c>
      <c r="E60" s="55" t="s">
        <v>131</v>
      </c>
      <c r="F60" s="1">
        <v>224</v>
      </c>
      <c r="G60" s="32">
        <v>-65.901865</v>
      </c>
      <c r="H60">
        <v>-171.493425</v>
      </c>
    </row>
    <row r="61" spans="1:8" ht="12.75">
      <c r="A61" s="17">
        <f t="shared" si="0"/>
        <v>50</v>
      </c>
      <c r="B61" s="37">
        <v>0.124</v>
      </c>
      <c r="C61" s="18">
        <v>0.7760079216176777</v>
      </c>
      <c r="D61" s="33">
        <v>20020129</v>
      </c>
      <c r="E61" s="55" t="s">
        <v>132</v>
      </c>
      <c r="F61" s="1">
        <v>434</v>
      </c>
      <c r="G61" s="32">
        <v>-66.257515</v>
      </c>
      <c r="H61">
        <v>-171.83583</v>
      </c>
    </row>
    <row r="62" spans="1:8" ht="12.75">
      <c r="A62" s="17">
        <f t="shared" si="0"/>
        <v>51</v>
      </c>
      <c r="B62" s="37">
        <v>0.695</v>
      </c>
      <c r="C62" s="18">
        <v>0.5249947884094226</v>
      </c>
      <c r="D62" s="33">
        <v>20020129</v>
      </c>
      <c r="E62" s="55" t="s">
        <v>133</v>
      </c>
      <c r="F62" s="1">
        <v>757</v>
      </c>
      <c r="G62" s="32">
        <v>-66.33531166666667</v>
      </c>
      <c r="H62">
        <v>-171.95981166666667</v>
      </c>
    </row>
    <row r="63" spans="1:8" ht="12.75">
      <c r="A63" s="17">
        <f t="shared" si="0"/>
        <v>52</v>
      </c>
      <c r="B63" s="37">
        <v>0.795</v>
      </c>
      <c r="C63" s="18">
        <v>0.6398373983739838</v>
      </c>
      <c r="D63" s="33">
        <v>20020130</v>
      </c>
      <c r="E63" s="55" t="s">
        <v>134</v>
      </c>
      <c r="F63" s="1">
        <v>741</v>
      </c>
      <c r="G63" s="32">
        <v>-66.36056666666667</v>
      </c>
      <c r="H63">
        <v>-171.79305</v>
      </c>
    </row>
    <row r="64" spans="1:8" ht="12.75">
      <c r="A64" s="17">
        <f t="shared" si="0"/>
        <v>53</v>
      </c>
      <c r="B64" s="37" t="s">
        <v>93</v>
      </c>
      <c r="C64" s="33" t="s">
        <v>91</v>
      </c>
      <c r="D64" s="33" t="s">
        <v>91</v>
      </c>
      <c r="E64" s="55" t="s">
        <v>90</v>
      </c>
      <c r="F64" t="s">
        <v>90</v>
      </c>
      <c r="G64" t="s">
        <v>90</v>
      </c>
      <c r="H64" t="s">
        <v>90</v>
      </c>
    </row>
    <row r="65" spans="1:8" ht="12.75">
      <c r="A65" s="17">
        <f t="shared" si="0"/>
        <v>54</v>
      </c>
      <c r="B65" s="37">
        <v>0.381</v>
      </c>
      <c r="C65" s="18">
        <v>0.6434294856066034</v>
      </c>
      <c r="D65" s="33">
        <v>20020131</v>
      </c>
      <c r="E65" s="55">
        <v>231542</v>
      </c>
      <c r="F65" s="1">
        <v>1743</v>
      </c>
      <c r="G65" s="32">
        <v>-66.30287666666666</v>
      </c>
      <c r="H65">
        <v>-171.908595</v>
      </c>
    </row>
    <row r="66" spans="1:8" ht="12.75">
      <c r="A66" s="17">
        <f t="shared" si="0"/>
        <v>55</v>
      </c>
      <c r="B66" s="37">
        <v>1.31</v>
      </c>
      <c r="C66" s="18">
        <v>1.0320366300366302</v>
      </c>
      <c r="D66" s="33">
        <v>20020201</v>
      </c>
      <c r="E66" s="55">
        <v>103402</v>
      </c>
      <c r="F66" s="1">
        <v>1033</v>
      </c>
      <c r="G66" s="32">
        <v>-66.31793333333333</v>
      </c>
      <c r="H66">
        <v>-171.89996666666667</v>
      </c>
    </row>
    <row r="67" spans="1:8" ht="12.75">
      <c r="A67" s="17">
        <f t="shared" si="0"/>
        <v>56</v>
      </c>
      <c r="B67" s="37">
        <v>0.899</v>
      </c>
      <c r="C67" s="18">
        <v>0.4906498168498169</v>
      </c>
      <c r="D67" s="33">
        <v>20020202</v>
      </c>
      <c r="E67" s="55">
        <v>183211</v>
      </c>
      <c r="F67" s="1">
        <v>1831</v>
      </c>
      <c r="G67" s="32">
        <v>-65.88783333333333</v>
      </c>
      <c r="H67">
        <v>-171.37901166666666</v>
      </c>
    </row>
    <row r="68" spans="1:8" ht="12.75">
      <c r="A68" s="17">
        <f t="shared" si="0"/>
        <v>57</v>
      </c>
      <c r="B68" s="37">
        <v>0.534</v>
      </c>
      <c r="C68" s="18">
        <v>0.4399128205128205</v>
      </c>
      <c r="D68" s="33">
        <v>20020202</v>
      </c>
      <c r="E68" s="55">
        <v>203823</v>
      </c>
      <c r="F68" s="1">
        <v>2033</v>
      </c>
      <c r="G68" s="32">
        <v>-65.91948666666667</v>
      </c>
      <c r="H68">
        <v>-171.4187</v>
      </c>
    </row>
    <row r="69" spans="1:8" ht="12.75">
      <c r="A69" s="17">
        <f t="shared" si="0"/>
        <v>58</v>
      </c>
      <c r="B69" s="37">
        <v>0.299</v>
      </c>
      <c r="C69" s="18">
        <v>0.3972476190476191</v>
      </c>
      <c r="D69" s="33">
        <v>20020203</v>
      </c>
      <c r="E69" s="55" t="s">
        <v>135</v>
      </c>
      <c r="F69" s="1">
        <v>32</v>
      </c>
      <c r="G69" s="32">
        <v>-66.11441666666667</v>
      </c>
      <c r="H69">
        <v>-171.62621666666666</v>
      </c>
    </row>
    <row r="70" spans="1:8" ht="12.75">
      <c r="A70" s="17">
        <f t="shared" si="0"/>
        <v>59</v>
      </c>
      <c r="B70" s="37">
        <v>0.514</v>
      </c>
      <c r="C70" s="18">
        <v>0.686102564102564</v>
      </c>
      <c r="D70" s="33">
        <v>20020203</v>
      </c>
      <c r="E70" s="55" t="s">
        <v>137</v>
      </c>
      <c r="F70" s="1">
        <v>327</v>
      </c>
      <c r="G70" s="32">
        <v>-66.174245</v>
      </c>
      <c r="H70">
        <v>-171.74113166666666</v>
      </c>
    </row>
    <row r="71" spans="1:8" ht="12.75">
      <c r="A71" s="17">
        <f t="shared" si="0"/>
        <v>60</v>
      </c>
      <c r="B71" s="37">
        <v>0.752</v>
      </c>
      <c r="C71" s="18">
        <v>0.6284468864468864</v>
      </c>
      <c r="D71" s="33">
        <v>20020203</v>
      </c>
      <c r="E71" s="55" t="s">
        <v>136</v>
      </c>
      <c r="F71" s="1">
        <v>600</v>
      </c>
      <c r="G71" s="32">
        <v>-66.2268</v>
      </c>
      <c r="H71">
        <v>-171.83401666666666</v>
      </c>
    </row>
    <row r="72" spans="1:8" ht="12.75">
      <c r="A72" s="17">
        <f t="shared" si="0"/>
        <v>61</v>
      </c>
      <c r="B72" s="37">
        <v>1.13</v>
      </c>
      <c r="C72" s="18">
        <v>0.7091648351648353</v>
      </c>
      <c r="D72" s="33">
        <v>20020203</v>
      </c>
      <c r="E72" s="55" t="s">
        <v>138</v>
      </c>
      <c r="F72" s="1">
        <v>808</v>
      </c>
      <c r="G72" s="32">
        <v>-66.25103333333334</v>
      </c>
      <c r="H72">
        <v>-171.8715</v>
      </c>
    </row>
    <row r="73" spans="1:8" ht="12.75">
      <c r="A73" s="17">
        <f t="shared" si="0"/>
        <v>62</v>
      </c>
      <c r="B73" s="37">
        <v>1.362</v>
      </c>
      <c r="C73" s="18">
        <v>1.1877069597069598</v>
      </c>
      <c r="D73" s="33">
        <v>20020203</v>
      </c>
      <c r="E73" s="55" t="s">
        <v>139</v>
      </c>
      <c r="F73" s="1">
        <v>1106</v>
      </c>
      <c r="G73" s="32">
        <v>-66.3004</v>
      </c>
      <c r="H73">
        <v>-171.95396666666667</v>
      </c>
    </row>
    <row r="74" spans="1:8" ht="12.75">
      <c r="A74" s="17">
        <f t="shared" si="0"/>
        <v>63</v>
      </c>
      <c r="B74" s="37">
        <v>1.416</v>
      </c>
      <c r="C74" s="18">
        <v>1.297252747252747</v>
      </c>
      <c r="D74" s="33">
        <v>20020203</v>
      </c>
      <c r="E74" s="55">
        <v>124336</v>
      </c>
      <c r="F74" s="1">
        <v>1240</v>
      </c>
      <c r="G74" s="32">
        <v>-66.30015</v>
      </c>
      <c r="H74">
        <v>-171.95483333333334</v>
      </c>
    </row>
    <row r="75" spans="1:8" ht="12.75">
      <c r="A75" s="17">
        <f t="shared" si="0"/>
        <v>64</v>
      </c>
      <c r="B75" s="12" t="s">
        <v>93</v>
      </c>
      <c r="C75" s="12" t="s">
        <v>93</v>
      </c>
      <c r="D75" s="33" t="s">
        <v>91</v>
      </c>
      <c r="E75" s="55" t="s">
        <v>90</v>
      </c>
      <c r="F75" s="12" t="s">
        <v>93</v>
      </c>
      <c r="G75" s="12" t="s">
        <v>93</v>
      </c>
      <c r="H75" s="12" t="s">
        <v>93</v>
      </c>
    </row>
    <row r="76" spans="1:8" ht="12.75">
      <c r="A76" s="17">
        <f t="shared" si="0"/>
        <v>65</v>
      </c>
      <c r="B76" s="12" t="s">
        <v>93</v>
      </c>
      <c r="C76" s="12" t="s">
        <v>93</v>
      </c>
      <c r="D76" s="33" t="s">
        <v>91</v>
      </c>
      <c r="E76" s="55" t="s">
        <v>90</v>
      </c>
      <c r="F76" s="12" t="s">
        <v>93</v>
      </c>
      <c r="G76" s="12" t="s">
        <v>93</v>
      </c>
      <c r="H76" s="12" t="s">
        <v>93</v>
      </c>
    </row>
    <row r="77" spans="1:8" ht="12.75">
      <c r="A77" s="17">
        <f t="shared" si="0"/>
        <v>66</v>
      </c>
      <c r="B77" s="37">
        <v>1.003</v>
      </c>
      <c r="C77" s="18">
        <v>0.5883675739820514</v>
      </c>
      <c r="D77" s="33">
        <v>20020206</v>
      </c>
      <c r="E77" s="55">
        <v>121557</v>
      </c>
      <c r="F77" s="1">
        <v>1214</v>
      </c>
      <c r="G77" s="32">
        <v>-66.175505</v>
      </c>
      <c r="H77">
        <v>-171.71933833333333</v>
      </c>
    </row>
    <row r="78" spans="1:8" ht="12.75">
      <c r="A78" s="17">
        <f aca="true" t="shared" si="1" ref="A78:A141">A77+1</f>
        <v>67</v>
      </c>
      <c r="B78" s="37">
        <v>1.002</v>
      </c>
      <c r="C78" s="18">
        <v>1.1222566688916908</v>
      </c>
      <c r="D78" s="33">
        <v>20020206</v>
      </c>
      <c r="E78" s="55">
        <v>124351</v>
      </c>
      <c r="F78" s="1">
        <v>1241</v>
      </c>
      <c r="G78" s="32">
        <v>-66.151355</v>
      </c>
      <c r="H78">
        <v>-171.80556666666666</v>
      </c>
    </row>
    <row r="79" spans="1:8" ht="12.75">
      <c r="A79" s="17">
        <f t="shared" si="1"/>
        <v>68</v>
      </c>
      <c r="B79" s="37">
        <v>1.332</v>
      </c>
      <c r="C79" s="18">
        <v>2.533249276867166</v>
      </c>
      <c r="D79" s="33">
        <v>20020206</v>
      </c>
      <c r="E79" s="55">
        <v>131114</v>
      </c>
      <c r="F79" s="1">
        <v>1309</v>
      </c>
      <c r="G79" s="32">
        <v>-66.13323166666666</v>
      </c>
      <c r="H79">
        <v>-171.87930666666668</v>
      </c>
    </row>
    <row r="80" spans="1:8" ht="12.75">
      <c r="A80" s="17">
        <f t="shared" si="1"/>
        <v>69</v>
      </c>
      <c r="B80" s="37">
        <v>1.318</v>
      </c>
      <c r="C80" s="18">
        <v>2.304439664763035</v>
      </c>
      <c r="D80" s="33">
        <v>20020206</v>
      </c>
      <c r="E80" s="55">
        <v>134110</v>
      </c>
      <c r="F80" s="1">
        <v>1339</v>
      </c>
      <c r="G80" s="32">
        <v>-66.12237833333333</v>
      </c>
      <c r="H80">
        <v>-171.95755833333334</v>
      </c>
    </row>
    <row r="81" spans="1:8" ht="12.75">
      <c r="A81" s="17">
        <f t="shared" si="1"/>
        <v>70</v>
      </c>
      <c r="B81" s="37">
        <v>1.396</v>
      </c>
      <c r="C81" s="18">
        <v>1.0241954065613486</v>
      </c>
      <c r="D81" s="33">
        <v>20020206</v>
      </c>
      <c r="E81" s="55">
        <v>141111</v>
      </c>
      <c r="F81" s="1">
        <v>1408</v>
      </c>
      <c r="G81" s="32">
        <v>-66.10735166666667</v>
      </c>
      <c r="H81">
        <v>-172.03557333333333</v>
      </c>
    </row>
    <row r="82" spans="1:8" ht="12.75">
      <c r="A82" s="17">
        <f t="shared" si="1"/>
        <v>71</v>
      </c>
      <c r="B82" s="37">
        <v>1.297</v>
      </c>
      <c r="C82" s="18">
        <v>0.6646374446834284</v>
      </c>
      <c r="D82" s="33">
        <v>20020206</v>
      </c>
      <c r="E82" s="55">
        <v>144134</v>
      </c>
      <c r="F82" s="1">
        <v>1439</v>
      </c>
      <c r="G82" s="32">
        <v>-66.09325833333334</v>
      </c>
      <c r="H82">
        <v>-172.21668166666666</v>
      </c>
    </row>
    <row r="83" spans="1:8" ht="12.75">
      <c r="A83" s="17">
        <f t="shared" si="1"/>
        <v>72</v>
      </c>
      <c r="B83" s="37">
        <v>1.287</v>
      </c>
      <c r="C83" s="18">
        <v>0.7354594674775643</v>
      </c>
      <c r="D83" s="33">
        <v>20020206</v>
      </c>
      <c r="E83" s="55">
        <v>151112</v>
      </c>
      <c r="F83" s="1">
        <v>1508</v>
      </c>
      <c r="G83" s="32">
        <v>-66.08077666666667</v>
      </c>
      <c r="H83">
        <v>-172.12800333333334</v>
      </c>
    </row>
    <row r="84" spans="1:8" ht="12.75">
      <c r="A84" s="17">
        <f t="shared" si="1"/>
        <v>73</v>
      </c>
      <c r="B84" s="37" t="s">
        <v>93</v>
      </c>
      <c r="C84" s="37" t="s">
        <v>93</v>
      </c>
      <c r="D84" s="47" t="s">
        <v>91</v>
      </c>
      <c r="E84" s="55" t="s">
        <v>90</v>
      </c>
      <c r="F84" s="37" t="s">
        <v>93</v>
      </c>
      <c r="G84" s="37" t="s">
        <v>93</v>
      </c>
      <c r="H84" s="37" t="s">
        <v>93</v>
      </c>
    </row>
    <row r="85" spans="1:8" ht="12.75">
      <c r="A85" s="17">
        <f t="shared" si="1"/>
        <v>74</v>
      </c>
      <c r="B85" s="37">
        <v>1.628</v>
      </c>
      <c r="C85" s="18">
        <v>1.43278399960444</v>
      </c>
      <c r="D85" s="33">
        <v>20020206</v>
      </c>
      <c r="E85" s="55">
        <v>154142</v>
      </c>
      <c r="F85" s="1">
        <v>1538</v>
      </c>
      <c r="G85" s="32">
        <v>-66.06026666666666</v>
      </c>
      <c r="H85">
        <v>-172.29752666666667</v>
      </c>
    </row>
    <row r="86" spans="1:8" ht="12.75">
      <c r="A86" s="17">
        <f t="shared" si="1"/>
        <v>75</v>
      </c>
      <c r="B86" s="37">
        <v>1.562</v>
      </c>
      <c r="C86" s="18">
        <v>1.0132997107468664</v>
      </c>
      <c r="D86" s="33">
        <v>20020206</v>
      </c>
      <c r="E86" s="55">
        <v>161142</v>
      </c>
      <c r="F86" s="1">
        <v>1608</v>
      </c>
      <c r="G86" s="32">
        <v>-66.03729166666666</v>
      </c>
      <c r="H86">
        <v>-172.37471666666667</v>
      </c>
    </row>
    <row r="87" spans="1:8" ht="12.75">
      <c r="A87" s="17">
        <f t="shared" si="1"/>
        <v>76</v>
      </c>
      <c r="B87" s="37">
        <v>1.226</v>
      </c>
      <c r="C87" s="18">
        <v>0.5883675739820514</v>
      </c>
      <c r="D87" s="33">
        <v>20020206</v>
      </c>
      <c r="E87" s="55">
        <v>164112</v>
      </c>
      <c r="F87" s="1">
        <v>1638</v>
      </c>
      <c r="G87" s="32">
        <v>-66.01213166666666</v>
      </c>
      <c r="H87">
        <v>-172.44706666666667</v>
      </c>
    </row>
    <row r="88" spans="1:8" ht="12.75">
      <c r="A88" s="17">
        <f t="shared" si="1"/>
        <v>77</v>
      </c>
      <c r="B88" s="37" t="s">
        <v>93</v>
      </c>
      <c r="C88" s="37" t="s">
        <v>93</v>
      </c>
      <c r="D88" s="47" t="s">
        <v>91</v>
      </c>
      <c r="E88" s="55" t="s">
        <v>90</v>
      </c>
      <c r="F88" s="37" t="s">
        <v>93</v>
      </c>
      <c r="G88" s="37" t="s">
        <v>93</v>
      </c>
      <c r="H88" s="37" t="s">
        <v>93</v>
      </c>
    </row>
    <row r="89" spans="1:8" ht="12.75">
      <c r="A89" s="17">
        <f t="shared" si="1"/>
        <v>78</v>
      </c>
      <c r="B89" s="37">
        <v>1.172</v>
      </c>
      <c r="C89" s="18">
        <v>0.5069913159260239</v>
      </c>
      <c r="D89" s="33">
        <v>20020206</v>
      </c>
      <c r="E89" s="55">
        <v>171254</v>
      </c>
      <c r="F89" s="1">
        <v>1710</v>
      </c>
      <c r="G89" s="32">
        <v>-65.98764166666666</v>
      </c>
      <c r="H89">
        <v>-172.53076</v>
      </c>
    </row>
    <row r="90" spans="1:8" ht="12.75">
      <c r="A90" s="17">
        <f t="shared" si="1"/>
        <v>79</v>
      </c>
      <c r="B90" s="37">
        <v>1.124</v>
      </c>
      <c r="C90" s="18">
        <v>0.5878941854886873</v>
      </c>
      <c r="D90" s="33">
        <v>20020206</v>
      </c>
      <c r="E90" s="55">
        <v>174313</v>
      </c>
      <c r="F90" s="1">
        <v>1740</v>
      </c>
      <c r="G90" s="32">
        <v>-66.02906333333334</v>
      </c>
      <c r="H90">
        <v>-172.59726833333335</v>
      </c>
    </row>
    <row r="91" spans="1:8" ht="12.75">
      <c r="A91" s="17">
        <f t="shared" si="1"/>
        <v>80</v>
      </c>
      <c r="B91" s="37">
        <v>1.085</v>
      </c>
      <c r="C91" s="18">
        <v>0.8791445159142754</v>
      </c>
      <c r="D91" s="33">
        <v>20020206</v>
      </c>
      <c r="E91" s="55">
        <v>182021</v>
      </c>
      <c r="F91" s="1">
        <v>1817</v>
      </c>
      <c r="G91" s="32">
        <v>-66.06956166666667</v>
      </c>
      <c r="H91">
        <v>-172.46794</v>
      </c>
    </row>
    <row r="92" spans="1:8" ht="12.75">
      <c r="A92" s="17">
        <f t="shared" si="1"/>
        <v>81</v>
      </c>
      <c r="B92" s="37">
        <v>0.991</v>
      </c>
      <c r="C92" s="18">
        <v>0.8953250898268083</v>
      </c>
      <c r="D92" s="33">
        <v>20020206</v>
      </c>
      <c r="E92" s="55">
        <v>184305</v>
      </c>
      <c r="F92" s="1">
        <v>1839</v>
      </c>
      <c r="G92" s="32">
        <v>-66.11316666666667</v>
      </c>
      <c r="H92">
        <v>-172.3725</v>
      </c>
    </row>
    <row r="93" spans="1:8" ht="12.75">
      <c r="A93" s="17">
        <f t="shared" si="1"/>
        <v>82</v>
      </c>
      <c r="B93" s="37">
        <v>1.303</v>
      </c>
      <c r="C93" s="18">
        <v>1.7798631303785941</v>
      </c>
      <c r="D93" s="33">
        <v>20020206</v>
      </c>
      <c r="E93" s="55">
        <v>191253</v>
      </c>
      <c r="F93" s="1">
        <v>1910</v>
      </c>
      <c r="G93" s="32">
        <v>-66.12566666666666</v>
      </c>
      <c r="H93">
        <v>-172.21515</v>
      </c>
    </row>
    <row r="94" spans="1:8" ht="12.75">
      <c r="A94" s="17">
        <f t="shared" si="1"/>
        <v>83</v>
      </c>
      <c r="B94" s="37">
        <v>1.083</v>
      </c>
      <c r="C94" s="18">
        <v>1.3268070608276794</v>
      </c>
      <c r="D94" s="33">
        <v>20020206</v>
      </c>
      <c r="E94" s="55">
        <v>194242</v>
      </c>
      <c r="F94" s="1">
        <v>1940</v>
      </c>
      <c r="G94" s="32">
        <v>-66.14683333333333</v>
      </c>
      <c r="H94">
        <v>-172.07133333333334</v>
      </c>
    </row>
    <row r="95" spans="1:8" ht="12.75">
      <c r="A95" s="17">
        <f t="shared" si="1"/>
        <v>84</v>
      </c>
      <c r="B95" s="37">
        <v>1.019</v>
      </c>
      <c r="C95" s="18">
        <v>1.283658863727592</v>
      </c>
      <c r="D95" s="33">
        <v>20020206</v>
      </c>
      <c r="E95" s="55">
        <v>200918</v>
      </c>
      <c r="F95" s="1">
        <v>2007</v>
      </c>
      <c r="G95" s="32">
        <v>-66.168</v>
      </c>
      <c r="H95">
        <v>-171.9515</v>
      </c>
    </row>
    <row r="96" spans="1:8" ht="12.75">
      <c r="A96" s="17">
        <f t="shared" si="1"/>
        <v>85</v>
      </c>
      <c r="B96" s="37">
        <v>0.618</v>
      </c>
      <c r="C96" s="18">
        <v>1.0085891072145372</v>
      </c>
      <c r="D96" s="33">
        <v>20020206</v>
      </c>
      <c r="E96" s="55">
        <v>202830</v>
      </c>
      <c r="F96" s="1">
        <v>2036</v>
      </c>
      <c r="G96" s="32">
        <v>-66.19262166666667</v>
      </c>
      <c r="H96">
        <v>-171.82804333333334</v>
      </c>
    </row>
    <row r="97" spans="1:8" ht="12.75">
      <c r="A97" s="17">
        <f t="shared" si="1"/>
        <v>86</v>
      </c>
      <c r="B97" s="37">
        <v>0.333</v>
      </c>
      <c r="C97" s="18">
        <v>0.48433851244847814</v>
      </c>
      <c r="D97" s="33">
        <v>20020206</v>
      </c>
      <c r="E97" s="55">
        <v>210722</v>
      </c>
      <c r="F97" s="1">
        <v>2105</v>
      </c>
      <c r="G97" s="32">
        <v>-66.21814166666667</v>
      </c>
      <c r="H97">
        <v>-171.72334</v>
      </c>
    </row>
    <row r="98" spans="1:8" ht="12.75">
      <c r="A98" s="17">
        <f t="shared" si="1"/>
        <v>87</v>
      </c>
      <c r="B98" s="37">
        <v>0.327</v>
      </c>
      <c r="C98" s="18">
        <v>0.35327586375696346</v>
      </c>
      <c r="D98" s="33">
        <v>20020206</v>
      </c>
      <c r="E98" s="55">
        <v>213627</v>
      </c>
      <c r="F98" s="1">
        <v>2135</v>
      </c>
      <c r="G98" s="32">
        <v>-66.25514833333334</v>
      </c>
      <c r="H98">
        <v>-171.64881</v>
      </c>
    </row>
    <row r="99" spans="1:8" ht="12.75">
      <c r="A99" s="17">
        <f t="shared" si="1"/>
        <v>88</v>
      </c>
      <c r="B99" s="37">
        <v>0.207</v>
      </c>
      <c r="C99" s="18">
        <v>0.41638010201584097</v>
      </c>
      <c r="D99" s="33">
        <v>20020206</v>
      </c>
      <c r="E99" s="55">
        <v>220706</v>
      </c>
      <c r="F99" s="1">
        <v>2205</v>
      </c>
      <c r="G99" s="32">
        <v>-66.29605</v>
      </c>
      <c r="H99">
        <v>-171.69947833333333</v>
      </c>
    </row>
    <row r="100" spans="1:8" ht="12.75">
      <c r="A100" s="17">
        <f t="shared" si="1"/>
        <v>89</v>
      </c>
      <c r="B100" s="37">
        <v>0.201</v>
      </c>
      <c r="C100" s="18">
        <v>0.4039749953495658</v>
      </c>
      <c r="D100" s="33">
        <v>20020206</v>
      </c>
      <c r="E100" s="55">
        <v>223908</v>
      </c>
      <c r="F100" s="1">
        <v>2236</v>
      </c>
      <c r="G100" s="32">
        <v>-66.25903666666666</v>
      </c>
      <c r="H100">
        <v>-171.78319666666667</v>
      </c>
    </row>
    <row r="101" spans="1:8" ht="12.75">
      <c r="A101" s="17">
        <f t="shared" si="1"/>
        <v>90</v>
      </c>
      <c r="B101" s="37">
        <v>0.325</v>
      </c>
      <c r="C101" s="18">
        <v>0.43633614317463115</v>
      </c>
      <c r="D101" s="33">
        <v>20020206</v>
      </c>
      <c r="E101" s="55">
        <v>231026</v>
      </c>
      <c r="F101" s="1">
        <v>2306</v>
      </c>
      <c r="G101" s="32">
        <v>-66.22027833333334</v>
      </c>
      <c r="H101">
        <v>-171.87222833333334</v>
      </c>
    </row>
    <row r="102" spans="1:8" ht="12.75">
      <c r="A102" s="17">
        <f t="shared" si="1"/>
        <v>91</v>
      </c>
      <c r="B102" s="37">
        <v>0.691</v>
      </c>
      <c r="C102" s="18">
        <v>1.256691240540038</v>
      </c>
      <c r="D102" s="33">
        <v>20020206</v>
      </c>
      <c r="E102" s="55">
        <v>233758</v>
      </c>
      <c r="F102" s="1">
        <v>2335</v>
      </c>
      <c r="G102" s="32">
        <v>-66.18831333333333</v>
      </c>
      <c r="H102">
        <v>-171.95742</v>
      </c>
    </row>
    <row r="103" spans="1:8" ht="12.75">
      <c r="A103" s="17">
        <f t="shared" si="1"/>
        <v>92</v>
      </c>
      <c r="B103" s="37">
        <v>0.756</v>
      </c>
      <c r="C103" s="18">
        <v>1.8284048521161924</v>
      </c>
      <c r="D103" s="33">
        <v>20020207</v>
      </c>
      <c r="E103" s="55" t="s">
        <v>140</v>
      </c>
      <c r="F103" s="1">
        <v>5</v>
      </c>
      <c r="G103" s="32">
        <v>-66.16339166666667</v>
      </c>
      <c r="H103">
        <v>-172.06971833333333</v>
      </c>
    </row>
    <row r="104" spans="1:8" ht="12.75">
      <c r="A104" s="17">
        <f t="shared" si="1"/>
        <v>93</v>
      </c>
      <c r="B104" s="37">
        <v>0.755</v>
      </c>
      <c r="C104" s="18">
        <v>2.340789692679728</v>
      </c>
      <c r="D104" s="33">
        <v>20020207</v>
      </c>
      <c r="E104" s="55" t="s">
        <v>141</v>
      </c>
      <c r="F104" s="1">
        <v>35</v>
      </c>
      <c r="G104" s="32">
        <v>-66.14092166666667</v>
      </c>
      <c r="H104">
        <v>-172.17910833333335</v>
      </c>
    </row>
    <row r="105" spans="1:8" ht="12.75">
      <c r="A105" s="17">
        <f t="shared" si="1"/>
        <v>94</v>
      </c>
      <c r="B105" s="37">
        <v>0.902</v>
      </c>
      <c r="C105" s="18">
        <v>1.515580423140561</v>
      </c>
      <c r="D105" s="33">
        <v>20020207</v>
      </c>
      <c r="E105" s="55" t="s">
        <v>142</v>
      </c>
      <c r="F105" s="1">
        <v>105</v>
      </c>
      <c r="G105" s="32">
        <v>-66.13502</v>
      </c>
      <c r="H105">
        <v>-172.29288</v>
      </c>
    </row>
    <row r="106" spans="1:8" ht="12.75">
      <c r="A106" s="17">
        <f t="shared" si="1"/>
        <v>95</v>
      </c>
      <c r="B106" s="37">
        <v>0.771</v>
      </c>
      <c r="C106" s="18">
        <v>2.335396168042217</v>
      </c>
      <c r="D106" s="33">
        <v>20020207</v>
      </c>
      <c r="E106" s="55" t="s">
        <v>143</v>
      </c>
      <c r="F106" s="1">
        <v>135</v>
      </c>
      <c r="G106" s="32">
        <v>-66.121325</v>
      </c>
      <c r="H106">
        <v>-172.38394</v>
      </c>
    </row>
    <row r="107" spans="1:8" ht="12.75">
      <c r="A107" s="17">
        <f t="shared" si="1"/>
        <v>96</v>
      </c>
      <c r="B107" s="37">
        <v>0.781</v>
      </c>
      <c r="C107" s="18">
        <v>1.3214135361901684</v>
      </c>
      <c r="D107" s="33">
        <v>20020207</v>
      </c>
      <c r="E107" s="55" t="s">
        <v>144</v>
      </c>
      <c r="F107" s="1">
        <v>205</v>
      </c>
      <c r="G107" s="32">
        <v>-66.083595</v>
      </c>
      <c r="H107">
        <v>-172.41268833333334</v>
      </c>
    </row>
    <row r="108" spans="1:8" ht="12.75">
      <c r="A108" s="17">
        <f t="shared" si="1"/>
        <v>97</v>
      </c>
      <c r="B108" s="37">
        <v>1.086</v>
      </c>
      <c r="C108" s="18">
        <v>2.362363791229771</v>
      </c>
      <c r="D108" s="33">
        <v>20020207</v>
      </c>
      <c r="E108" s="55" t="s">
        <v>145</v>
      </c>
      <c r="F108" s="1">
        <v>235</v>
      </c>
      <c r="G108" s="32">
        <v>-66.11710666666667</v>
      </c>
      <c r="H108">
        <v>-172.44945666666666</v>
      </c>
    </row>
    <row r="109" spans="1:8" ht="12.75">
      <c r="A109" s="17">
        <f t="shared" si="1"/>
        <v>98</v>
      </c>
      <c r="B109" s="37">
        <v>1.17</v>
      </c>
      <c r="C109" s="18">
        <v>2.0657199361666714</v>
      </c>
      <c r="D109" s="33">
        <v>20020207</v>
      </c>
      <c r="E109" s="55" t="s">
        <v>146</v>
      </c>
      <c r="F109" s="1">
        <v>306</v>
      </c>
      <c r="G109" s="32">
        <v>-66.11527666666667</v>
      </c>
      <c r="H109">
        <v>-172.534965</v>
      </c>
    </row>
    <row r="110" spans="1:8" ht="12.75">
      <c r="A110" s="17">
        <f t="shared" si="1"/>
        <v>99</v>
      </c>
      <c r="B110" s="37">
        <v>0.845</v>
      </c>
      <c r="C110" s="18">
        <v>0.9620810095205906</v>
      </c>
      <c r="D110" s="33">
        <v>20020207</v>
      </c>
      <c r="E110" s="55" t="s">
        <v>147</v>
      </c>
      <c r="F110" s="1">
        <v>335</v>
      </c>
      <c r="G110" s="32">
        <v>-66.108095</v>
      </c>
      <c r="H110">
        <v>-172.610455</v>
      </c>
    </row>
    <row r="111" spans="1:8" ht="12.75">
      <c r="A111" s="17">
        <f t="shared" si="1"/>
        <v>100</v>
      </c>
      <c r="B111" s="37">
        <v>0.613</v>
      </c>
      <c r="C111" s="18">
        <v>0.620697425497155</v>
      </c>
      <c r="D111" s="33">
        <v>20020207</v>
      </c>
      <c r="E111" s="55" t="s">
        <v>148</v>
      </c>
      <c r="F111" s="1">
        <v>405</v>
      </c>
      <c r="G111" s="32">
        <v>-66.09664</v>
      </c>
      <c r="H111">
        <v>-172.68112166666666</v>
      </c>
    </row>
    <row r="112" spans="1:8" ht="12.75">
      <c r="A112" s="17">
        <f t="shared" si="1"/>
        <v>101</v>
      </c>
      <c r="B112" s="37">
        <v>1.095</v>
      </c>
      <c r="C112" s="18">
        <v>1.0913929731658312</v>
      </c>
      <c r="D112" s="33">
        <v>20020207</v>
      </c>
      <c r="E112" s="55" t="s">
        <v>149</v>
      </c>
      <c r="F112" s="1">
        <v>435</v>
      </c>
      <c r="G112" s="32">
        <v>-66.13248333333334</v>
      </c>
      <c r="H112">
        <v>-172.55531666666667</v>
      </c>
    </row>
    <row r="113" spans="1:8" ht="12.75">
      <c r="A113" s="17">
        <f t="shared" si="1"/>
        <v>102</v>
      </c>
      <c r="B113" s="37">
        <v>1.652</v>
      </c>
      <c r="C113" s="18">
        <v>2.2396832103355675</v>
      </c>
      <c r="D113" s="33">
        <v>20020207</v>
      </c>
      <c r="E113" s="55" t="s">
        <v>150</v>
      </c>
      <c r="F113" s="1">
        <v>505</v>
      </c>
      <c r="G113" s="32">
        <v>-66.162895</v>
      </c>
      <c r="H113">
        <v>-172.43919</v>
      </c>
    </row>
    <row r="114" spans="1:8" ht="12.75">
      <c r="A114" s="17">
        <f t="shared" si="1"/>
        <v>103</v>
      </c>
      <c r="B114" s="37">
        <v>1.518</v>
      </c>
      <c r="C114" s="18">
        <v>3.046589863481869</v>
      </c>
      <c r="D114" s="33">
        <v>20020207</v>
      </c>
      <c r="E114" s="55" t="s">
        <v>151</v>
      </c>
      <c r="F114" s="1">
        <v>535</v>
      </c>
      <c r="G114" s="32">
        <v>-66.20227833333334</v>
      </c>
      <c r="H114">
        <v>-172.331615</v>
      </c>
    </row>
    <row r="115" spans="1:8" ht="12.75">
      <c r="A115" s="17">
        <f t="shared" si="1"/>
        <v>104</v>
      </c>
      <c r="B115" s="37">
        <v>1.703</v>
      </c>
      <c r="C115" s="18">
        <v>2.3120979099769032</v>
      </c>
      <c r="D115" s="33">
        <v>20020207</v>
      </c>
      <c r="E115" s="55" t="s">
        <v>152</v>
      </c>
      <c r="F115" s="1">
        <v>605</v>
      </c>
      <c r="G115" s="32">
        <v>-66.22723833333333</v>
      </c>
      <c r="H115">
        <v>-172.19513</v>
      </c>
    </row>
    <row r="116" spans="1:8" ht="12.75">
      <c r="A116" s="17">
        <f t="shared" si="1"/>
        <v>105</v>
      </c>
      <c r="B116" s="37">
        <v>1.751</v>
      </c>
      <c r="C116" s="18">
        <v>2.146578596510995</v>
      </c>
      <c r="D116" s="33">
        <v>20020207</v>
      </c>
      <c r="E116" s="55" t="s">
        <v>153</v>
      </c>
      <c r="F116" s="1">
        <v>635</v>
      </c>
      <c r="G116" s="32">
        <v>-66.25440833333333</v>
      </c>
      <c r="H116">
        <v>-172.05623333333332</v>
      </c>
    </row>
    <row r="117" spans="1:8" ht="12.75">
      <c r="A117" s="17">
        <f t="shared" si="1"/>
        <v>106</v>
      </c>
      <c r="B117" s="37">
        <v>0.94</v>
      </c>
      <c r="C117" s="18">
        <v>0.5581104350928586</v>
      </c>
      <c r="D117" s="33">
        <v>20020207</v>
      </c>
      <c r="E117" s="55" t="s">
        <v>154</v>
      </c>
      <c r="F117" s="1">
        <v>705</v>
      </c>
      <c r="G117" s="32">
        <v>-66.287835</v>
      </c>
      <c r="H117">
        <v>-171.92488166666666</v>
      </c>
    </row>
    <row r="118" spans="1:8" ht="12.75">
      <c r="A118" s="17">
        <f t="shared" si="1"/>
        <v>107</v>
      </c>
      <c r="B118" s="37">
        <v>1.005</v>
      </c>
      <c r="C118" s="18">
        <v>0.7696648076164725</v>
      </c>
      <c r="D118" s="33">
        <v>20020207</v>
      </c>
      <c r="E118" s="55" t="s">
        <v>155</v>
      </c>
      <c r="F118" s="1">
        <v>735</v>
      </c>
      <c r="G118" s="32">
        <v>-66.33899166666667</v>
      </c>
      <c r="H118">
        <v>-171.89698166666668</v>
      </c>
    </row>
    <row r="119" spans="1:8" ht="12.75">
      <c r="A119" s="17">
        <f t="shared" si="1"/>
        <v>108</v>
      </c>
      <c r="B119" s="37">
        <v>1.193</v>
      </c>
      <c r="C119" s="18">
        <v>0.5586276829474396</v>
      </c>
      <c r="D119" s="33">
        <v>20020207</v>
      </c>
      <c r="E119" s="55" t="s">
        <v>156</v>
      </c>
      <c r="F119" s="1">
        <v>805</v>
      </c>
      <c r="G119" s="32">
        <v>-66.34586166666666</v>
      </c>
      <c r="H119">
        <v>-171.98201666666668</v>
      </c>
    </row>
    <row r="120" spans="1:8" ht="12.75">
      <c r="A120" s="17">
        <f t="shared" si="1"/>
        <v>109</v>
      </c>
      <c r="B120" s="37">
        <v>1.589</v>
      </c>
      <c r="C120" s="18">
        <v>1.2672572437233585</v>
      </c>
      <c r="D120" s="33">
        <v>20020207</v>
      </c>
      <c r="E120" s="55" t="s">
        <v>157</v>
      </c>
      <c r="F120" s="1">
        <v>835</v>
      </c>
      <c r="G120" s="32">
        <v>-66.31484833333333</v>
      </c>
      <c r="H120">
        <v>-172.09098833333334</v>
      </c>
    </row>
    <row r="121" spans="1:8" ht="12.75">
      <c r="A121" s="17">
        <f t="shared" si="1"/>
        <v>110</v>
      </c>
      <c r="B121" s="37">
        <v>1.599</v>
      </c>
      <c r="C121" s="18">
        <v>1.722435355754605</v>
      </c>
      <c r="D121" s="33">
        <v>20020207</v>
      </c>
      <c r="E121" s="55" t="s">
        <v>158</v>
      </c>
      <c r="F121" s="1">
        <v>905</v>
      </c>
      <c r="G121" s="32">
        <v>-66.27820333333334</v>
      </c>
      <c r="H121">
        <v>-172.20327333333333</v>
      </c>
    </row>
    <row r="122" spans="1:8" ht="12.75">
      <c r="A122" s="17">
        <f t="shared" si="1"/>
        <v>111</v>
      </c>
      <c r="B122" s="37">
        <v>1.567</v>
      </c>
      <c r="C122" s="18">
        <v>1.3551893790021219</v>
      </c>
      <c r="D122" s="33">
        <v>20020207</v>
      </c>
      <c r="E122" s="55" t="s">
        <v>159</v>
      </c>
      <c r="F122" s="1">
        <v>935</v>
      </c>
      <c r="G122" s="32">
        <v>-66.23974666666666</v>
      </c>
      <c r="H122">
        <v>-172.32214833333333</v>
      </c>
    </row>
    <row r="123" spans="1:8" ht="12.75">
      <c r="A123" s="17">
        <f t="shared" si="1"/>
        <v>112</v>
      </c>
      <c r="B123" s="37">
        <v>1.328</v>
      </c>
      <c r="C123" s="18">
        <v>0.620697425497155</v>
      </c>
      <c r="D123" s="33">
        <v>20020207</v>
      </c>
      <c r="E123" s="55" t="s">
        <v>163</v>
      </c>
      <c r="F123" s="1">
        <v>1004</v>
      </c>
      <c r="G123" s="32">
        <v>-66.21173333333333</v>
      </c>
      <c r="H123">
        <v>-172.409695</v>
      </c>
    </row>
    <row r="124" spans="1:8" ht="12.75">
      <c r="A124" s="17">
        <f t="shared" si="1"/>
        <v>113</v>
      </c>
      <c r="B124" s="37">
        <v>1.618</v>
      </c>
      <c r="C124" s="18">
        <v>1.1017379302574504</v>
      </c>
      <c r="D124" s="33">
        <v>20020207</v>
      </c>
      <c r="E124" s="55" t="s">
        <v>164</v>
      </c>
      <c r="F124" s="1">
        <v>1035</v>
      </c>
      <c r="G124" s="32">
        <v>-66.19305833333334</v>
      </c>
      <c r="H124">
        <v>-172.47735666666668</v>
      </c>
    </row>
    <row r="125" spans="1:8" ht="12.75">
      <c r="A125" s="17">
        <f t="shared" si="1"/>
        <v>114</v>
      </c>
      <c r="B125" s="37" t="s">
        <v>93</v>
      </c>
      <c r="C125" s="37" t="s">
        <v>93</v>
      </c>
      <c r="D125" s="47" t="s">
        <v>91</v>
      </c>
      <c r="E125" s="55" t="s">
        <v>90</v>
      </c>
      <c r="F125" s="37" t="s">
        <v>93</v>
      </c>
      <c r="G125" s="37" t="s">
        <v>93</v>
      </c>
      <c r="H125" s="37" t="s">
        <v>93</v>
      </c>
    </row>
    <row r="126" spans="1:8" ht="12.75">
      <c r="A126" s="17">
        <f t="shared" si="1"/>
        <v>115</v>
      </c>
      <c r="B126" s="37">
        <v>1.523</v>
      </c>
      <c r="C126" s="18">
        <v>0.9155287026083038</v>
      </c>
      <c r="D126" s="33">
        <v>20020207</v>
      </c>
      <c r="E126" s="55" t="s">
        <v>161</v>
      </c>
      <c r="F126" s="1">
        <v>1105</v>
      </c>
      <c r="G126" s="32">
        <v>-66.1673</v>
      </c>
      <c r="H126">
        <v>-172.54852333333332</v>
      </c>
    </row>
    <row r="127" spans="1:8" ht="12.75">
      <c r="A127" s="17">
        <f t="shared" si="1"/>
        <v>116</v>
      </c>
      <c r="B127" s="37">
        <v>1.286</v>
      </c>
      <c r="C127" s="18">
        <v>0.537937768764201</v>
      </c>
      <c r="D127" s="33">
        <v>20020207</v>
      </c>
      <c r="E127" s="55" t="s">
        <v>162</v>
      </c>
      <c r="F127" s="1">
        <v>1135</v>
      </c>
      <c r="G127" s="32">
        <v>-66.15042166666667</v>
      </c>
      <c r="H127">
        <v>-172.60335</v>
      </c>
    </row>
    <row r="128" spans="1:8" ht="12.75">
      <c r="A128" s="17">
        <f t="shared" si="1"/>
        <v>117</v>
      </c>
      <c r="B128" s="37">
        <v>1.227</v>
      </c>
      <c r="C128" s="18">
        <v>0.5172478545809626</v>
      </c>
      <c r="D128" s="33">
        <v>20020207</v>
      </c>
      <c r="E128" s="55" t="s">
        <v>160</v>
      </c>
      <c r="F128" s="1">
        <v>1208</v>
      </c>
      <c r="G128" s="32">
        <v>-66.12904166666667</v>
      </c>
      <c r="H128">
        <v>-172.66328833333333</v>
      </c>
    </row>
    <row r="129" spans="1:8" ht="12.75">
      <c r="A129" s="17">
        <f t="shared" si="1"/>
        <v>118</v>
      </c>
      <c r="B129" s="37">
        <v>1.233</v>
      </c>
      <c r="C129" s="18">
        <v>0.46552306912286634</v>
      </c>
      <c r="D129" s="33">
        <v>20020207</v>
      </c>
      <c r="E129" s="55">
        <v>124308</v>
      </c>
      <c r="F129" s="1">
        <v>1238</v>
      </c>
      <c r="G129" s="32">
        <v>-66.10974833333333</v>
      </c>
      <c r="H129">
        <v>-172.709945</v>
      </c>
    </row>
    <row r="130" spans="1:8" ht="12.75">
      <c r="A130" s="17">
        <f t="shared" si="1"/>
        <v>119</v>
      </c>
      <c r="B130" s="37">
        <v>1.29</v>
      </c>
      <c r="C130" s="18">
        <v>0.5482827258558203</v>
      </c>
      <c r="D130" s="33">
        <v>20020207</v>
      </c>
      <c r="E130" s="55">
        <v>131315</v>
      </c>
      <c r="F130" s="1">
        <v>1307</v>
      </c>
      <c r="G130" s="32">
        <v>-66.14412</v>
      </c>
      <c r="H130">
        <v>-172.65494333333334</v>
      </c>
    </row>
    <row r="131" spans="1:8" ht="12.75">
      <c r="A131" s="17">
        <f t="shared" si="1"/>
        <v>120</v>
      </c>
      <c r="B131" s="37">
        <v>1.515</v>
      </c>
      <c r="C131" s="18">
        <v>1.1534627157155464</v>
      </c>
      <c r="D131" s="33">
        <v>20020207</v>
      </c>
      <c r="E131" s="55">
        <v>134401</v>
      </c>
      <c r="F131" s="1">
        <v>1337</v>
      </c>
      <c r="G131" s="32">
        <v>-66.18052666666667</v>
      </c>
      <c r="H131">
        <v>-172.59828833333333</v>
      </c>
    </row>
    <row r="132" spans="1:8" ht="12.75">
      <c r="A132" s="17">
        <f t="shared" si="1"/>
        <v>121</v>
      </c>
      <c r="B132" s="37">
        <v>1.321</v>
      </c>
      <c r="C132" s="18">
        <v>0.6310423825887743</v>
      </c>
      <c r="D132" s="33">
        <v>20020207</v>
      </c>
      <c r="E132" s="55">
        <v>141006</v>
      </c>
      <c r="F132" s="1">
        <v>1407</v>
      </c>
      <c r="G132" s="32">
        <v>-66.21433666666667</v>
      </c>
      <c r="H132">
        <v>-172.55861166666668</v>
      </c>
    </row>
    <row r="133" spans="1:8" ht="12.75">
      <c r="A133" s="17">
        <f t="shared" si="1"/>
        <v>122</v>
      </c>
      <c r="B133" s="37">
        <v>1.174</v>
      </c>
      <c r="C133" s="18">
        <v>0.5017304189435338</v>
      </c>
      <c r="D133" s="33">
        <v>20020207</v>
      </c>
      <c r="E133" s="55">
        <v>144233</v>
      </c>
      <c r="F133" s="1">
        <v>1438</v>
      </c>
      <c r="G133" s="32">
        <v>-66.248785</v>
      </c>
      <c r="H133">
        <v>-172.52200666666667</v>
      </c>
    </row>
    <row r="134" spans="1:8" ht="12.75">
      <c r="A134" s="17">
        <f t="shared" si="1"/>
        <v>123</v>
      </c>
      <c r="B134" s="37">
        <v>1.397</v>
      </c>
      <c r="C134" s="18">
        <v>1.122427844440689</v>
      </c>
      <c r="D134" s="33">
        <v>20020207</v>
      </c>
      <c r="E134" s="55">
        <v>151444</v>
      </c>
      <c r="F134" s="1">
        <v>1508</v>
      </c>
      <c r="G134" s="32">
        <v>-66.21188</v>
      </c>
      <c r="H134">
        <v>-172.43736</v>
      </c>
    </row>
    <row r="135" spans="1:8" ht="12.75">
      <c r="A135" s="17">
        <f t="shared" si="1"/>
        <v>124</v>
      </c>
      <c r="B135" s="37">
        <v>1.749</v>
      </c>
      <c r="C135" s="18">
        <v>1.5982958706551742</v>
      </c>
      <c r="D135" s="33">
        <v>20020207</v>
      </c>
      <c r="E135" s="55">
        <v>154248</v>
      </c>
      <c r="F135" s="1">
        <v>1537</v>
      </c>
      <c r="G135" s="32">
        <v>-66.16028</v>
      </c>
      <c r="H135">
        <v>-172.34408833333333</v>
      </c>
    </row>
    <row r="136" spans="1:8" ht="12.75">
      <c r="A136" s="17">
        <f t="shared" si="1"/>
        <v>125</v>
      </c>
      <c r="B136" s="37">
        <v>1.989</v>
      </c>
      <c r="C136" s="18">
        <v>1.9241620190411808</v>
      </c>
      <c r="D136" s="33">
        <v>20020207</v>
      </c>
      <c r="E136" s="55">
        <v>161035</v>
      </c>
      <c r="F136" s="1">
        <v>1608</v>
      </c>
      <c r="G136" s="32">
        <v>-66.10369333333334</v>
      </c>
      <c r="H136">
        <v>-172.28423333333333</v>
      </c>
    </row>
    <row r="137" spans="1:8" ht="12.75">
      <c r="A137" s="17">
        <f t="shared" si="1"/>
        <v>126</v>
      </c>
      <c r="B137" s="37">
        <v>1.103</v>
      </c>
      <c r="C137" s="18">
        <v>0.5379377687642012</v>
      </c>
      <c r="D137" s="33">
        <v>20020207</v>
      </c>
      <c r="E137" s="55">
        <v>164508</v>
      </c>
      <c r="F137" s="1">
        <v>1638</v>
      </c>
      <c r="G137" s="32">
        <v>-66.03949333333334</v>
      </c>
      <c r="H137">
        <v>-172.17378666666667</v>
      </c>
    </row>
    <row r="138" spans="1:8" ht="12.75">
      <c r="A138" s="17">
        <f t="shared" si="1"/>
        <v>127</v>
      </c>
      <c r="B138" s="37">
        <v>1.018</v>
      </c>
      <c r="C138" s="18">
        <v>0.5431102473100106</v>
      </c>
      <c r="D138" s="33">
        <v>20020207</v>
      </c>
      <c r="E138" s="55">
        <v>171407</v>
      </c>
      <c r="F138" s="1">
        <v>1707</v>
      </c>
      <c r="G138" s="32">
        <v>-65.99390833333334</v>
      </c>
      <c r="H138">
        <v>-172.10740666666666</v>
      </c>
    </row>
    <row r="139" spans="1:8" ht="12.75">
      <c r="A139" s="17">
        <f t="shared" si="1"/>
        <v>128</v>
      </c>
      <c r="B139" s="37">
        <v>0.644</v>
      </c>
      <c r="C139" s="18">
        <v>0.45517811203124714</v>
      </c>
      <c r="D139" s="33">
        <v>20020207</v>
      </c>
      <c r="E139" s="55">
        <v>174313</v>
      </c>
      <c r="F139" s="1">
        <v>1737</v>
      </c>
      <c r="G139" s="32">
        <v>-66.036345</v>
      </c>
      <c r="H139">
        <v>-171.94504</v>
      </c>
    </row>
    <row r="140" spans="1:8" ht="12.75">
      <c r="A140" s="17">
        <f t="shared" si="1"/>
        <v>129</v>
      </c>
      <c r="B140" s="37">
        <v>0.548</v>
      </c>
      <c r="C140" s="18">
        <v>0.5560414436745347</v>
      </c>
      <c r="D140" s="33">
        <v>20020207</v>
      </c>
      <c r="E140" s="55">
        <v>181308</v>
      </c>
      <c r="F140" s="1">
        <v>1807</v>
      </c>
      <c r="G140" s="32">
        <v>-66.07464833333333</v>
      </c>
      <c r="H140">
        <v>-171.76912</v>
      </c>
    </row>
    <row r="141" spans="1:8" ht="12.75">
      <c r="A141" s="17">
        <f t="shared" si="1"/>
        <v>130</v>
      </c>
      <c r="B141" s="37">
        <v>0.495</v>
      </c>
      <c r="C141" s="18">
        <v>0.6258699040429648</v>
      </c>
      <c r="D141" s="33">
        <v>20020207</v>
      </c>
      <c r="E141" s="55">
        <v>184329</v>
      </c>
      <c r="F141" s="1">
        <v>1838</v>
      </c>
      <c r="G141" s="32">
        <v>-66.11583333333333</v>
      </c>
      <c r="H141">
        <v>-171.58916666666667</v>
      </c>
    </row>
    <row r="142" spans="1:8" ht="12.75">
      <c r="A142" s="17">
        <f aca="true" t="shared" si="2" ref="A142:A205">A141+1</f>
        <v>131</v>
      </c>
      <c r="B142" s="37">
        <v>0.413</v>
      </c>
      <c r="C142" s="18">
        <v>0.387418643081141</v>
      </c>
      <c r="D142" s="33">
        <v>20020207</v>
      </c>
      <c r="E142" s="55">
        <v>190810</v>
      </c>
      <c r="F142" s="1">
        <v>1909</v>
      </c>
      <c r="G142" s="32">
        <v>-66.14328166666667</v>
      </c>
      <c r="H142">
        <v>-171.45214333333334</v>
      </c>
    </row>
    <row r="143" spans="1:8" ht="12.75">
      <c r="A143" s="17">
        <f t="shared" si="2"/>
        <v>132</v>
      </c>
      <c r="B143" s="37">
        <v>0.632</v>
      </c>
      <c r="C143" s="18">
        <v>0.5069028974893433</v>
      </c>
      <c r="D143" s="33">
        <v>20020207</v>
      </c>
      <c r="E143" s="55">
        <v>194030</v>
      </c>
      <c r="F143" s="1">
        <v>1938</v>
      </c>
      <c r="G143" s="32">
        <v>-66.123955</v>
      </c>
      <c r="H143">
        <v>-171.583845</v>
      </c>
    </row>
    <row r="144" spans="1:8" ht="12.75">
      <c r="A144" s="17">
        <f t="shared" si="2"/>
        <v>133</v>
      </c>
      <c r="B144" s="37">
        <v>0.597</v>
      </c>
      <c r="C144" s="18">
        <v>0.68793964659268</v>
      </c>
      <c r="D144" s="33">
        <v>20020207</v>
      </c>
      <c r="E144" s="55">
        <v>201249</v>
      </c>
      <c r="F144" s="1">
        <v>2006</v>
      </c>
      <c r="G144" s="32">
        <v>-66.120115</v>
      </c>
      <c r="H144">
        <v>-171.69792166666667</v>
      </c>
    </row>
    <row r="145" spans="1:8" ht="12.75">
      <c r="A145" s="17">
        <f t="shared" si="2"/>
        <v>134</v>
      </c>
      <c r="B145" s="37">
        <v>0.623</v>
      </c>
      <c r="C145" s="18">
        <v>1.1887686377398488</v>
      </c>
      <c r="D145" s="33">
        <v>20020207</v>
      </c>
      <c r="E145" s="55">
        <v>204503</v>
      </c>
      <c r="F145" s="1">
        <v>2038</v>
      </c>
      <c r="G145" s="32">
        <v>-66.11482166666667</v>
      </c>
      <c r="H145">
        <v>-171.84584</v>
      </c>
    </row>
    <row r="146" spans="1:8" ht="12.75">
      <c r="A146" s="17">
        <f t="shared" si="2"/>
        <v>135</v>
      </c>
      <c r="B146" s="37">
        <v>0.528</v>
      </c>
      <c r="C146" s="18">
        <v>1.0002414529000487</v>
      </c>
      <c r="D146" s="33">
        <v>20020207</v>
      </c>
      <c r="E146" s="55">
        <v>211141</v>
      </c>
      <c r="F146" s="1">
        <v>2108</v>
      </c>
      <c r="G146" s="32">
        <v>-66.094705</v>
      </c>
      <c r="H146">
        <v>-171.92286833333333</v>
      </c>
    </row>
    <row r="147" spans="1:8" ht="12.75">
      <c r="A147" s="17">
        <f t="shared" si="2"/>
        <v>136</v>
      </c>
      <c r="B147" s="37">
        <v>2.362</v>
      </c>
      <c r="C147" s="18">
        <v>2.2633841816945903</v>
      </c>
      <c r="D147" s="33">
        <v>20020209</v>
      </c>
      <c r="E147" s="55" t="s">
        <v>165</v>
      </c>
      <c r="F147" s="24">
        <v>604</v>
      </c>
      <c r="G147" s="32">
        <v>-66.16156666666667</v>
      </c>
      <c r="H147">
        <v>-172.13565833333334</v>
      </c>
    </row>
    <row r="148" spans="1:8" ht="12.75">
      <c r="A148" s="17">
        <f t="shared" si="2"/>
        <v>137</v>
      </c>
      <c r="B148" s="37">
        <v>1.253</v>
      </c>
      <c r="C148" s="18">
        <v>1.8647593161425913</v>
      </c>
      <c r="D148" s="33">
        <v>20020209</v>
      </c>
      <c r="E148" s="55">
        <v>220852</v>
      </c>
      <c r="F148" s="1">
        <v>2206</v>
      </c>
      <c r="G148" s="32">
        <v>-66.129975</v>
      </c>
      <c r="H148">
        <v>-172.07633333333334</v>
      </c>
    </row>
    <row r="149" spans="1:8" ht="12.75">
      <c r="A149" s="17">
        <f t="shared" si="2"/>
        <v>138</v>
      </c>
      <c r="B149" s="37">
        <v>1.568</v>
      </c>
      <c r="C149" s="18">
        <v>1.672100520322751</v>
      </c>
      <c r="D149" s="33">
        <v>20020210</v>
      </c>
      <c r="E149" s="55" t="s">
        <v>166</v>
      </c>
      <c r="F149" s="1">
        <v>4</v>
      </c>
      <c r="G149" s="32">
        <v>-66.07927833333333</v>
      </c>
      <c r="H149">
        <v>-172.07366833333333</v>
      </c>
    </row>
    <row r="150" spans="1:8" ht="12.75">
      <c r="A150" s="17">
        <f t="shared" si="2"/>
        <v>139</v>
      </c>
      <c r="B150" s="37">
        <v>1.313</v>
      </c>
      <c r="C150" s="18">
        <v>1.592003475870989</v>
      </c>
      <c r="D150" s="33">
        <v>20020210</v>
      </c>
      <c r="E150" s="55" t="s">
        <v>167</v>
      </c>
      <c r="F150" s="1">
        <v>119</v>
      </c>
      <c r="G150" s="32">
        <v>-66.06162166666667</v>
      </c>
      <c r="H150">
        <v>-172.06217166666667</v>
      </c>
    </row>
    <row r="151" spans="1:8" ht="12.75">
      <c r="A151" s="17">
        <f t="shared" si="2"/>
        <v>140</v>
      </c>
      <c r="B151" s="37">
        <v>1.303</v>
      </c>
      <c r="C151" s="18">
        <v>1.887025099021906</v>
      </c>
      <c r="D151" s="33">
        <v>20020210</v>
      </c>
      <c r="E151" s="55" t="s">
        <v>168</v>
      </c>
      <c r="F151" s="1">
        <v>305</v>
      </c>
      <c r="G151" s="32">
        <v>-66.02126</v>
      </c>
      <c r="H151">
        <v>-172.045355</v>
      </c>
    </row>
    <row r="152" spans="1:8" ht="12.75">
      <c r="A152" s="17">
        <f t="shared" si="2"/>
        <v>141</v>
      </c>
      <c r="B152" s="37">
        <v>1.652</v>
      </c>
      <c r="C152" s="18">
        <v>1.1021562525260689</v>
      </c>
      <c r="D152" s="33">
        <v>20020210</v>
      </c>
      <c r="E152" s="55" t="s">
        <v>169</v>
      </c>
      <c r="F152" s="1">
        <v>604</v>
      </c>
      <c r="G152" s="32">
        <v>-65.967745</v>
      </c>
      <c r="H152">
        <v>-172.04683333333332</v>
      </c>
    </row>
    <row r="153" spans="1:8" ht="12.75">
      <c r="A153" s="17">
        <f t="shared" si="2"/>
        <v>142</v>
      </c>
      <c r="B153" s="37">
        <v>1.841</v>
      </c>
      <c r="C153" s="18">
        <v>0.9796944466898393</v>
      </c>
      <c r="D153" s="33">
        <v>20020210</v>
      </c>
      <c r="E153" s="55" t="s">
        <v>170</v>
      </c>
      <c r="F153" s="1">
        <v>759</v>
      </c>
      <c r="G153" s="32">
        <v>-65.905165</v>
      </c>
      <c r="H153">
        <v>-172.04190166666666</v>
      </c>
    </row>
    <row r="154" spans="1:8" ht="12.75">
      <c r="A154" s="17">
        <f t="shared" si="2"/>
        <v>143</v>
      </c>
      <c r="B154" s="37">
        <v>2.136</v>
      </c>
      <c r="C154" s="18">
        <v>1.899655172413793</v>
      </c>
      <c r="D154" s="33">
        <v>20020211</v>
      </c>
      <c r="E154" s="55">
        <v>110322</v>
      </c>
      <c r="F154" s="1">
        <v>1059</v>
      </c>
      <c r="G154" s="32">
        <v>-66.0858</v>
      </c>
      <c r="H154">
        <v>-172.1803</v>
      </c>
    </row>
    <row r="155" spans="1:8" ht="12.75">
      <c r="A155" s="17">
        <f t="shared" si="2"/>
        <v>144</v>
      </c>
      <c r="B155" s="37">
        <v>2.003</v>
      </c>
      <c r="C155" s="18">
        <v>1.7706662409535976</v>
      </c>
      <c r="D155" s="33">
        <v>20020211</v>
      </c>
      <c r="E155" s="55">
        <v>113238</v>
      </c>
      <c r="F155" s="1">
        <v>1130</v>
      </c>
      <c r="G155" s="32">
        <v>-66.07706666666667</v>
      </c>
      <c r="H155">
        <v>-172.29533333333333</v>
      </c>
    </row>
    <row r="156" spans="1:8" ht="12.75">
      <c r="A156" s="17">
        <f t="shared" si="2"/>
        <v>145</v>
      </c>
      <c r="B156" s="37">
        <v>2.034</v>
      </c>
      <c r="C156" s="18">
        <v>1.5361409110259687</v>
      </c>
      <c r="D156" s="33">
        <v>20020211</v>
      </c>
      <c r="E156" s="55">
        <v>123206</v>
      </c>
      <c r="F156" s="1">
        <v>1159</v>
      </c>
      <c r="G156" s="32">
        <v>-66.02067166666667</v>
      </c>
      <c r="H156">
        <v>-172.29203333333334</v>
      </c>
    </row>
    <row r="157" spans="1:8" ht="12.75">
      <c r="A157" s="17">
        <f t="shared" si="2"/>
        <v>146</v>
      </c>
      <c r="B157" s="37">
        <v>2.11</v>
      </c>
      <c r="C157" s="18">
        <v>1.9465602383993192</v>
      </c>
      <c r="D157" s="33">
        <v>20020211</v>
      </c>
      <c r="E157" s="55">
        <v>123308</v>
      </c>
      <c r="F157" s="1">
        <v>1230</v>
      </c>
      <c r="G157" s="32">
        <v>-66.02835</v>
      </c>
      <c r="H157">
        <v>-172.19069166666668</v>
      </c>
    </row>
    <row r="158" spans="1:8" ht="12.75">
      <c r="A158" s="17">
        <f t="shared" si="2"/>
        <v>147</v>
      </c>
      <c r="B158" s="37">
        <v>1.99</v>
      </c>
      <c r="C158" s="18">
        <v>2.4156108982545765</v>
      </c>
      <c r="D158" s="33">
        <v>20020211</v>
      </c>
      <c r="E158" s="55">
        <v>130350</v>
      </c>
      <c r="F158" s="1">
        <v>1300</v>
      </c>
      <c r="G158" s="32">
        <v>-66.08533</v>
      </c>
      <c r="H158">
        <v>-172.08765666666667</v>
      </c>
    </row>
    <row r="159" spans="1:8" ht="12.75">
      <c r="A159" s="17">
        <f t="shared" si="2"/>
        <v>148</v>
      </c>
      <c r="B159" s="37">
        <v>2.01</v>
      </c>
      <c r="C159" s="18">
        <v>1.8175713069391235</v>
      </c>
      <c r="D159" s="33">
        <v>20020211</v>
      </c>
      <c r="E159" s="55">
        <v>133255</v>
      </c>
      <c r="F159" s="1">
        <v>1330</v>
      </c>
      <c r="G159" s="32">
        <v>-66.13623333333334</v>
      </c>
      <c r="H159">
        <v>-171.97178333333332</v>
      </c>
    </row>
    <row r="160" spans="1:8" ht="12.75">
      <c r="A160" s="17">
        <f t="shared" si="2"/>
        <v>149</v>
      </c>
      <c r="B160" s="37">
        <v>1.648</v>
      </c>
      <c r="C160" s="18">
        <v>1.083507024265645</v>
      </c>
      <c r="D160" s="33">
        <v>20020211</v>
      </c>
      <c r="E160" s="55">
        <v>140257</v>
      </c>
      <c r="F160" s="1">
        <v>1400</v>
      </c>
      <c r="G160" s="32">
        <v>-66.16465</v>
      </c>
      <c r="H160">
        <v>-171.8821</v>
      </c>
    </row>
    <row r="161" spans="1:8" ht="12.75">
      <c r="A161" s="17">
        <f t="shared" si="2"/>
        <v>150</v>
      </c>
      <c r="B161" s="37">
        <v>1.584</v>
      </c>
      <c r="C161" s="18">
        <v>1.3719731800766282</v>
      </c>
      <c r="D161" s="33">
        <v>20020211</v>
      </c>
      <c r="E161" s="55">
        <v>143128</v>
      </c>
      <c r="F161" s="1">
        <v>1429</v>
      </c>
      <c r="G161" s="32">
        <v>-66.10795</v>
      </c>
      <c r="H161">
        <v>-171.89043333333333</v>
      </c>
    </row>
    <row r="162" spans="1:8" ht="12.75">
      <c r="A162" s="17">
        <f t="shared" si="2"/>
        <v>151</v>
      </c>
      <c r="B162" s="37">
        <v>1.735</v>
      </c>
      <c r="C162" s="18">
        <v>1.6416773094934018</v>
      </c>
      <c r="D162" s="33">
        <v>20020211</v>
      </c>
      <c r="E162" s="55">
        <v>150427</v>
      </c>
      <c r="F162" s="1">
        <v>1501</v>
      </c>
      <c r="G162" s="32">
        <v>-66.04405</v>
      </c>
      <c r="H162">
        <v>-171.8919</v>
      </c>
    </row>
    <row r="163" spans="1:8" ht="12.75">
      <c r="A163" s="17">
        <f t="shared" si="2"/>
        <v>152</v>
      </c>
      <c r="B163" s="37">
        <v>1.563</v>
      </c>
      <c r="C163" s="18">
        <v>1.3461753937845895</v>
      </c>
      <c r="D163" s="33">
        <v>20020211</v>
      </c>
      <c r="E163" s="55">
        <v>153141</v>
      </c>
      <c r="F163" s="1">
        <v>1528</v>
      </c>
      <c r="G163" s="32">
        <v>-66.0275</v>
      </c>
      <c r="H163">
        <v>-171.92103333333333</v>
      </c>
    </row>
    <row r="164" spans="1:8" ht="12.75">
      <c r="A164" s="17">
        <f t="shared" si="2"/>
        <v>153</v>
      </c>
      <c r="B164" s="37">
        <v>1.945</v>
      </c>
      <c r="C164" s="18">
        <v>1.7472137079608343</v>
      </c>
      <c r="D164" s="33">
        <v>20020211</v>
      </c>
      <c r="E164" s="55">
        <v>160124</v>
      </c>
      <c r="F164" s="1">
        <v>1558</v>
      </c>
      <c r="G164" s="32">
        <v>-66.07541666666667</v>
      </c>
      <c r="H164">
        <v>-172.00071666666668</v>
      </c>
    </row>
    <row r="165" spans="1:8" ht="12.75">
      <c r="A165" s="17">
        <f t="shared" si="2"/>
        <v>154</v>
      </c>
      <c r="B165" s="37">
        <v>2.227</v>
      </c>
      <c r="C165" s="18">
        <v>1.9817390378884632</v>
      </c>
      <c r="D165" s="33">
        <v>20020211</v>
      </c>
      <c r="E165" s="55">
        <v>163341</v>
      </c>
      <c r="F165" s="1">
        <v>1631</v>
      </c>
      <c r="G165" s="32">
        <v>-66.1223</v>
      </c>
      <c r="H165">
        <v>-172.10575</v>
      </c>
    </row>
    <row r="166" spans="1:8" ht="12.75">
      <c r="A166" s="17">
        <f t="shared" si="2"/>
        <v>155</v>
      </c>
      <c r="B166" s="37">
        <v>1.266</v>
      </c>
      <c r="C166" s="18">
        <v>0.838428054491273</v>
      </c>
      <c r="D166" s="33">
        <v>20020211</v>
      </c>
      <c r="E166" s="55">
        <v>170411</v>
      </c>
      <c r="F166" s="1">
        <v>1701</v>
      </c>
      <c r="G166" s="32">
        <v>-66.16361666666667</v>
      </c>
      <c r="H166">
        <v>-172.20746666666668</v>
      </c>
    </row>
    <row r="167" spans="1:8" ht="12.75">
      <c r="A167" s="17">
        <f t="shared" si="2"/>
        <v>156</v>
      </c>
      <c r="B167" s="37">
        <v>0.97</v>
      </c>
      <c r="C167" s="18">
        <v>0.7739335887611751</v>
      </c>
      <c r="D167" s="33">
        <v>20020211</v>
      </c>
      <c r="E167" s="55">
        <v>173431</v>
      </c>
      <c r="F167" s="1">
        <v>1732</v>
      </c>
      <c r="G167" s="32">
        <v>-66.1701</v>
      </c>
      <c r="H167">
        <v>-172.17911666666666</v>
      </c>
    </row>
    <row r="168" spans="1:8" ht="12.75">
      <c r="A168" s="17">
        <f t="shared" si="2"/>
        <v>157</v>
      </c>
      <c r="B168" s="37">
        <v>1.514</v>
      </c>
      <c r="C168" s="18">
        <v>2.591504895700298</v>
      </c>
      <c r="D168" s="33">
        <v>20020211</v>
      </c>
      <c r="E168" s="55">
        <v>180428</v>
      </c>
      <c r="F168" s="1">
        <v>1801</v>
      </c>
      <c r="G168" s="32">
        <v>-66.12276666666666</v>
      </c>
      <c r="H168">
        <v>-172.0975</v>
      </c>
    </row>
    <row r="169" spans="1:8" ht="12.75">
      <c r="A169" s="17">
        <f t="shared" si="2"/>
        <v>158</v>
      </c>
      <c r="B169" s="37">
        <v>1.54</v>
      </c>
      <c r="C169" s="18">
        <v>1.6299510429970199</v>
      </c>
      <c r="D169" s="33">
        <v>20020211</v>
      </c>
      <c r="E169" s="55">
        <v>183131</v>
      </c>
      <c r="F169" s="1">
        <v>1828</v>
      </c>
      <c r="G169" s="32">
        <v>-66.1074</v>
      </c>
      <c r="H169">
        <v>-172.02207333333334</v>
      </c>
    </row>
    <row r="170" spans="1:8" ht="12.75">
      <c r="A170" s="17">
        <f t="shared" si="2"/>
        <v>159</v>
      </c>
      <c r="B170" s="37">
        <v>1.48</v>
      </c>
      <c r="C170" s="18">
        <v>0.6317010777394824</v>
      </c>
      <c r="D170" s="33">
        <v>20020214</v>
      </c>
      <c r="E170" s="55" t="s">
        <v>171</v>
      </c>
      <c r="F170" s="1">
        <v>944</v>
      </c>
      <c r="G170" s="32">
        <v>-66.165645</v>
      </c>
      <c r="H170">
        <v>-172.444075</v>
      </c>
    </row>
    <row r="171" spans="1:8" ht="12.75">
      <c r="A171" s="17">
        <f t="shared" si="2"/>
        <v>160</v>
      </c>
      <c r="B171" s="37" t="s">
        <v>93</v>
      </c>
      <c r="C171" s="37" t="s">
        <v>93</v>
      </c>
      <c r="D171" s="47" t="s">
        <v>91</v>
      </c>
      <c r="E171" s="55" t="s">
        <v>90</v>
      </c>
      <c r="F171" s="37" t="s">
        <v>93</v>
      </c>
      <c r="G171" s="37" t="s">
        <v>93</v>
      </c>
      <c r="H171" s="37" t="s">
        <v>93</v>
      </c>
    </row>
    <row r="172" spans="1:8" ht="12.75">
      <c r="A172" s="17">
        <f t="shared" si="2"/>
        <v>161</v>
      </c>
      <c r="B172" s="37">
        <v>1.572</v>
      </c>
      <c r="C172" s="18">
        <v>1.0343502379780076</v>
      </c>
      <c r="D172" s="33">
        <v>20020214</v>
      </c>
      <c r="E172" s="55">
        <v>101750</v>
      </c>
      <c r="F172" s="1">
        <v>1015</v>
      </c>
      <c r="G172" s="32">
        <v>-66.09617833333333</v>
      </c>
      <c r="H172">
        <v>-172.46295666666666</v>
      </c>
    </row>
    <row r="173" spans="1:8" ht="12.75">
      <c r="A173" s="17">
        <f t="shared" si="2"/>
        <v>162</v>
      </c>
      <c r="B173" s="37">
        <v>1.276</v>
      </c>
      <c r="C173" s="18">
        <v>0.6425509054105805</v>
      </c>
      <c r="D173" s="33">
        <v>20020214</v>
      </c>
      <c r="E173" s="55">
        <v>104733</v>
      </c>
      <c r="F173" s="1">
        <v>1044</v>
      </c>
      <c r="G173" s="32">
        <v>-66.02476666666666</v>
      </c>
      <c r="H173">
        <v>-172.47094833333333</v>
      </c>
    </row>
    <row r="174" spans="1:8" ht="12.75">
      <c r="A174" s="17">
        <f t="shared" si="2"/>
        <v>163</v>
      </c>
      <c r="B174" s="37">
        <v>1.387</v>
      </c>
      <c r="C174" s="18">
        <v>0.9475516166092237</v>
      </c>
      <c r="D174" s="33">
        <v>20020214</v>
      </c>
      <c r="E174" s="55">
        <v>111856</v>
      </c>
      <c r="F174" s="1">
        <v>1116</v>
      </c>
      <c r="G174" s="32">
        <v>-65.97081666666666</v>
      </c>
      <c r="H174">
        <v>-172.45001666666667</v>
      </c>
    </row>
    <row r="175" spans="1:8" ht="12.75">
      <c r="A175" s="17">
        <f t="shared" si="2"/>
        <v>164</v>
      </c>
      <c r="B175" s="37">
        <v>1.71</v>
      </c>
      <c r="C175" s="18">
        <v>1.1573149515837848</v>
      </c>
      <c r="D175" s="33">
        <v>20020214</v>
      </c>
      <c r="E175" s="55">
        <v>114826</v>
      </c>
      <c r="F175" s="1">
        <v>1145</v>
      </c>
      <c r="G175" s="32">
        <v>-65.99095</v>
      </c>
      <c r="H175">
        <v>-172.35285</v>
      </c>
    </row>
    <row r="176" spans="1:8" ht="12.75">
      <c r="A176" s="17">
        <f t="shared" si="2"/>
        <v>165</v>
      </c>
      <c r="B176" s="37">
        <v>2.21</v>
      </c>
      <c r="C176" s="18">
        <v>1.8083046118496637</v>
      </c>
      <c r="D176" s="33">
        <v>20020214</v>
      </c>
      <c r="E176" s="55">
        <v>121732</v>
      </c>
      <c r="F176" s="1">
        <v>1214</v>
      </c>
      <c r="G176" s="32">
        <v>-66.04866666666666</v>
      </c>
      <c r="H176">
        <v>-172.35458333333332</v>
      </c>
    </row>
    <row r="177" spans="1:8" ht="12.75">
      <c r="A177" s="17">
        <f t="shared" si="2"/>
        <v>166</v>
      </c>
      <c r="B177" s="37">
        <v>1.448</v>
      </c>
      <c r="C177" s="18">
        <v>0.7474325728978609</v>
      </c>
      <c r="D177" s="33">
        <v>20020214</v>
      </c>
      <c r="E177" s="55">
        <v>124729</v>
      </c>
      <c r="F177" s="1">
        <v>1245</v>
      </c>
      <c r="G177" s="32">
        <v>-66.10905</v>
      </c>
      <c r="H177">
        <v>-172.35001666666668</v>
      </c>
    </row>
    <row r="178" spans="1:8" ht="12.75">
      <c r="A178" s="17">
        <f t="shared" si="2"/>
        <v>167</v>
      </c>
      <c r="B178" s="37">
        <v>1.139</v>
      </c>
      <c r="C178" s="18">
        <v>0.45207615296241593</v>
      </c>
      <c r="D178" s="33">
        <v>20020214</v>
      </c>
      <c r="E178" s="55">
        <v>131827</v>
      </c>
      <c r="F178" s="1">
        <v>1314</v>
      </c>
      <c r="G178" s="32">
        <v>-66.16871666666667</v>
      </c>
      <c r="H178">
        <v>-172.34113333333335</v>
      </c>
    </row>
    <row r="179" spans="1:8" ht="12.75">
      <c r="A179" s="17">
        <f t="shared" si="2"/>
        <v>168</v>
      </c>
      <c r="B179" s="37">
        <v>1.131</v>
      </c>
      <c r="C179" s="18">
        <v>0.44203228334116923</v>
      </c>
      <c r="D179" s="33">
        <v>20020214</v>
      </c>
      <c r="E179" s="55">
        <v>134643</v>
      </c>
      <c r="F179" s="1">
        <v>1344</v>
      </c>
      <c r="G179" s="32">
        <v>-66.1465</v>
      </c>
      <c r="H179">
        <v>-172.22958333333332</v>
      </c>
    </row>
    <row r="180" spans="1:8" ht="12.75">
      <c r="A180" s="17">
        <f t="shared" si="2"/>
        <v>169</v>
      </c>
      <c r="B180" s="37">
        <v>2.424</v>
      </c>
      <c r="C180" s="18">
        <v>2.0605150707830537</v>
      </c>
      <c r="D180" s="33">
        <v>20020214</v>
      </c>
      <c r="E180" s="55">
        <v>141726</v>
      </c>
      <c r="F180" s="1">
        <v>1416</v>
      </c>
      <c r="G180" s="32">
        <v>-66.07111666666667</v>
      </c>
      <c r="H180">
        <v>-172.22996666666666</v>
      </c>
    </row>
    <row r="181" spans="1:8" ht="12.75">
      <c r="A181" s="17">
        <f t="shared" si="2"/>
        <v>170</v>
      </c>
      <c r="B181" s="37">
        <v>2.597</v>
      </c>
      <c r="C181" s="18">
        <v>2.5554991380661343</v>
      </c>
      <c r="D181" s="33">
        <v>20020214</v>
      </c>
      <c r="E181" s="55">
        <v>144812</v>
      </c>
      <c r="F181" s="1">
        <v>1447</v>
      </c>
      <c r="G181" s="32">
        <v>-65.99985</v>
      </c>
      <c r="H181">
        <v>-172.21061666666668</v>
      </c>
    </row>
    <row r="182" spans="1:8" ht="12.75">
      <c r="A182" s="17">
        <f t="shared" si="2"/>
        <v>171</v>
      </c>
      <c r="B182" s="37">
        <v>2.491</v>
      </c>
      <c r="C182" s="18">
        <v>2.3598077626286376</v>
      </c>
      <c r="D182" s="33">
        <v>20020214</v>
      </c>
      <c r="E182" s="55">
        <v>151831</v>
      </c>
      <c r="F182" s="1">
        <v>1517</v>
      </c>
      <c r="G182" s="32">
        <v>-65.94746666666667</v>
      </c>
      <c r="H182">
        <v>-172.18436666666668</v>
      </c>
    </row>
    <row r="183" spans="1:8" ht="12.75">
      <c r="A183" s="17">
        <f t="shared" si="2"/>
        <v>172</v>
      </c>
      <c r="B183" s="37">
        <v>1.612</v>
      </c>
      <c r="C183" s="18">
        <v>0.7724053701091782</v>
      </c>
      <c r="D183" s="33">
        <v>20020214</v>
      </c>
      <c r="E183" s="55">
        <v>154739</v>
      </c>
      <c r="F183" s="1">
        <v>1547</v>
      </c>
      <c r="G183" s="32">
        <v>-65.87771666666667</v>
      </c>
      <c r="H183">
        <v>-172.18268333333333</v>
      </c>
    </row>
    <row r="184" spans="1:8" ht="12.75">
      <c r="A184" s="17">
        <f t="shared" si="2"/>
        <v>173</v>
      </c>
      <c r="B184" s="37">
        <v>1.417</v>
      </c>
      <c r="C184" s="18">
        <v>0.6020387609047694</v>
      </c>
      <c r="D184" s="33">
        <v>20020214</v>
      </c>
      <c r="E184" s="55">
        <v>161810</v>
      </c>
      <c r="F184" s="1">
        <v>1614</v>
      </c>
      <c r="G184" s="32">
        <v>-65.80536666666667</v>
      </c>
      <c r="H184">
        <v>-172.17943333333332</v>
      </c>
    </row>
    <row r="185" spans="1:8" ht="12.75">
      <c r="A185" s="17">
        <f t="shared" si="2"/>
        <v>174</v>
      </c>
      <c r="B185" s="37">
        <v>1.157</v>
      </c>
      <c r="C185" s="18">
        <v>0.5433313482735205</v>
      </c>
      <c r="D185" s="33">
        <v>20020214</v>
      </c>
      <c r="E185" s="55">
        <v>164839</v>
      </c>
      <c r="F185" s="1">
        <v>1645</v>
      </c>
      <c r="G185" s="32">
        <v>-65.80531666666667</v>
      </c>
      <c r="H185">
        <v>-172.10001666666668</v>
      </c>
    </row>
    <row r="186" spans="1:8" ht="12.75">
      <c r="A186" s="17">
        <f t="shared" si="2"/>
        <v>175</v>
      </c>
      <c r="B186" s="37">
        <v>2.045</v>
      </c>
      <c r="C186" s="18">
        <v>1.6000647756360031</v>
      </c>
      <c r="D186" s="33">
        <v>20020214</v>
      </c>
      <c r="E186" s="55">
        <v>171706</v>
      </c>
      <c r="F186" s="1">
        <v>1714</v>
      </c>
      <c r="G186" s="32">
        <v>-65.87736666666666</v>
      </c>
      <c r="H186">
        <v>-172.10966666666667</v>
      </c>
    </row>
    <row r="187" spans="1:8" ht="12.75">
      <c r="A187" s="17">
        <f t="shared" si="2"/>
        <v>176</v>
      </c>
      <c r="B187" s="37" t="s">
        <v>93</v>
      </c>
      <c r="C187" s="37" t="s">
        <v>93</v>
      </c>
      <c r="D187" s="47" t="s">
        <v>91</v>
      </c>
      <c r="E187" s="55" t="s">
        <v>90</v>
      </c>
      <c r="F187" s="37" t="s">
        <v>93</v>
      </c>
      <c r="G187" s="37" t="s">
        <v>93</v>
      </c>
      <c r="H187" s="37" t="s">
        <v>93</v>
      </c>
    </row>
    <row r="188" spans="1:8" ht="12.75">
      <c r="A188" s="17">
        <f t="shared" si="2"/>
        <v>177</v>
      </c>
      <c r="B188" s="37">
        <v>1.732</v>
      </c>
      <c r="C188" s="18">
        <v>1.1142897142558639</v>
      </c>
      <c r="D188" s="33">
        <v>20020214</v>
      </c>
      <c r="E188" s="55">
        <v>174826</v>
      </c>
      <c r="F188" s="1">
        <v>1745</v>
      </c>
      <c r="G188" s="32">
        <v>-65.95305</v>
      </c>
      <c r="H188">
        <v>-172.11365</v>
      </c>
    </row>
    <row r="189" spans="1:8" ht="12.75">
      <c r="A189" s="17">
        <f t="shared" si="2"/>
        <v>178</v>
      </c>
      <c r="B189" s="37">
        <v>1.729</v>
      </c>
      <c r="C189" s="18">
        <v>1.438907172334535</v>
      </c>
      <c r="D189" s="33">
        <v>20020214</v>
      </c>
      <c r="E189" s="55">
        <v>181933</v>
      </c>
      <c r="F189" s="1">
        <v>1815</v>
      </c>
      <c r="G189" s="32">
        <v>-66.02175</v>
      </c>
      <c r="H189">
        <v>-172.11793333333333</v>
      </c>
    </row>
    <row r="190" spans="1:8" ht="12.75">
      <c r="A190" s="17">
        <f t="shared" si="2"/>
        <v>179</v>
      </c>
      <c r="B190" s="37">
        <v>1.88</v>
      </c>
      <c r="C190" s="18">
        <v>2.2792289609779033</v>
      </c>
      <c r="D190" s="33">
        <v>20020214</v>
      </c>
      <c r="E190" s="55">
        <v>184749</v>
      </c>
      <c r="F190" s="1">
        <v>1844</v>
      </c>
      <c r="G190" s="32">
        <v>-65.96286666666667</v>
      </c>
      <c r="H190">
        <v>-172.16526666666667</v>
      </c>
    </row>
    <row r="191" spans="1:8" ht="12.75">
      <c r="A191" s="17">
        <f t="shared" si="2"/>
        <v>180</v>
      </c>
      <c r="B191" s="37">
        <v>2.624</v>
      </c>
      <c r="C191" s="18">
        <v>2.5798479129055196</v>
      </c>
      <c r="D191" s="33">
        <v>20020215</v>
      </c>
      <c r="E191" s="55" t="s">
        <v>172</v>
      </c>
      <c r="F191" s="1">
        <v>800</v>
      </c>
      <c r="G191" s="32">
        <v>-65.98784</v>
      </c>
      <c r="H191">
        <v>-172.2612</v>
      </c>
    </row>
    <row r="192" spans="1:8" ht="12.75">
      <c r="A192" s="17">
        <f t="shared" si="2"/>
        <v>181</v>
      </c>
      <c r="B192" s="37">
        <v>2.632</v>
      </c>
      <c r="C192" s="18">
        <v>2.7847891022484825</v>
      </c>
      <c r="D192" s="33">
        <v>20020215</v>
      </c>
      <c r="E192" s="55" t="s">
        <v>173</v>
      </c>
      <c r="F192" s="1">
        <v>826</v>
      </c>
      <c r="G192" s="32">
        <v>-66.01009666666667</v>
      </c>
      <c r="H192">
        <v>-172.23963</v>
      </c>
    </row>
    <row r="193" spans="1:8" ht="12.75">
      <c r="A193" s="17">
        <f t="shared" si="2"/>
        <v>182</v>
      </c>
      <c r="B193" s="37">
        <v>2.159</v>
      </c>
      <c r="C193" s="18">
        <v>2.145854806061601</v>
      </c>
      <c r="D193" s="33">
        <v>20020215</v>
      </c>
      <c r="E193" s="55" t="s">
        <v>174</v>
      </c>
      <c r="F193" s="1">
        <v>858</v>
      </c>
      <c r="G193" s="32">
        <v>-66.04311833333334</v>
      </c>
      <c r="H193">
        <v>-172.159785</v>
      </c>
    </row>
    <row r="194" spans="1:8" ht="12.75">
      <c r="A194" s="17">
        <f t="shared" si="2"/>
        <v>183</v>
      </c>
      <c r="B194" s="37">
        <v>2.245</v>
      </c>
      <c r="C194" s="18">
        <v>1.9770797089556318</v>
      </c>
      <c r="D194" s="33">
        <v>20020215</v>
      </c>
      <c r="E194" s="55" t="s">
        <v>175</v>
      </c>
      <c r="F194" s="1">
        <v>927</v>
      </c>
      <c r="G194" s="32">
        <v>-66.09546666666667</v>
      </c>
      <c r="H194">
        <v>-172.15006833333334</v>
      </c>
    </row>
    <row r="195" spans="1:8" ht="12.75">
      <c r="A195" s="17">
        <f t="shared" si="2"/>
        <v>184</v>
      </c>
      <c r="B195" s="37">
        <v>1.852</v>
      </c>
      <c r="C195" s="18">
        <v>1.2417025001367692</v>
      </c>
      <c r="D195" s="33">
        <v>20020215</v>
      </c>
      <c r="E195" s="55">
        <v>100101</v>
      </c>
      <c r="F195" s="1">
        <v>958</v>
      </c>
      <c r="G195" s="32">
        <v>-66.14715166666667</v>
      </c>
      <c r="H195">
        <v>-172.14994</v>
      </c>
    </row>
    <row r="196" spans="1:8" ht="12.75">
      <c r="A196" s="17">
        <f t="shared" si="2"/>
        <v>185</v>
      </c>
      <c r="B196" s="37">
        <v>1.231</v>
      </c>
      <c r="C196" s="18">
        <v>0.6654560971606762</v>
      </c>
      <c r="D196" s="33">
        <v>20020215</v>
      </c>
      <c r="E196" s="55">
        <v>103244</v>
      </c>
      <c r="F196" s="1">
        <v>1029</v>
      </c>
      <c r="G196" s="32">
        <v>-66.189085</v>
      </c>
      <c r="H196">
        <v>-172.14897666666667</v>
      </c>
    </row>
    <row r="197" spans="1:8" ht="12.75">
      <c r="A197" s="17">
        <f t="shared" si="2"/>
        <v>186</v>
      </c>
      <c r="B197" s="37">
        <v>1.095</v>
      </c>
      <c r="C197" s="18">
        <v>0.4496650801466163</v>
      </c>
      <c r="D197" s="33">
        <v>20020215</v>
      </c>
      <c r="E197" s="55">
        <v>110301</v>
      </c>
      <c r="F197" s="1">
        <v>1100</v>
      </c>
      <c r="G197" s="32">
        <v>-66.20001</v>
      </c>
      <c r="H197">
        <v>-172.07454666666666</v>
      </c>
    </row>
    <row r="198" spans="1:8" ht="12.75">
      <c r="A198" s="17">
        <f t="shared" si="2"/>
        <v>187</v>
      </c>
      <c r="B198" s="37">
        <v>1.735</v>
      </c>
      <c r="C198" s="18">
        <v>1.1524928059521855</v>
      </c>
      <c r="D198" s="33">
        <v>20020215</v>
      </c>
      <c r="E198" s="55">
        <v>113220</v>
      </c>
      <c r="F198" s="1">
        <v>1129</v>
      </c>
      <c r="G198" s="32">
        <v>-66.1832</v>
      </c>
      <c r="H198">
        <v>-172.033005</v>
      </c>
    </row>
    <row r="199" spans="1:8" ht="12.75">
      <c r="A199" s="17">
        <f t="shared" si="2"/>
        <v>188</v>
      </c>
      <c r="B199" s="37">
        <v>2.227</v>
      </c>
      <c r="C199" s="18">
        <v>2.266408446851578</v>
      </c>
      <c r="D199" s="33">
        <v>20020215</v>
      </c>
      <c r="E199" s="55">
        <v>120303</v>
      </c>
      <c r="F199" s="1">
        <v>1159</v>
      </c>
      <c r="G199" s="32">
        <v>-66.1583</v>
      </c>
      <c r="H199">
        <v>-172.0334</v>
      </c>
    </row>
    <row r="200" spans="1:8" ht="12.75">
      <c r="A200" s="17">
        <f t="shared" si="2"/>
        <v>189</v>
      </c>
      <c r="B200" s="37">
        <v>1.986</v>
      </c>
      <c r="C200" s="18">
        <v>1.8203599759286617</v>
      </c>
      <c r="D200" s="33">
        <v>20020215</v>
      </c>
      <c r="E200" s="55">
        <v>123158</v>
      </c>
      <c r="F200" s="1">
        <v>1229</v>
      </c>
      <c r="G200" s="32">
        <v>-66.12955</v>
      </c>
      <c r="H200">
        <v>-172.0329</v>
      </c>
    </row>
    <row r="201" spans="1:8" ht="12.75">
      <c r="A201" s="17">
        <f t="shared" si="2"/>
        <v>190</v>
      </c>
      <c r="B201" s="37">
        <v>1.885</v>
      </c>
      <c r="C201" s="18">
        <v>1.2417025001367692</v>
      </c>
      <c r="D201" s="33">
        <v>20020215</v>
      </c>
      <c r="E201" s="55">
        <v>130148</v>
      </c>
      <c r="F201" s="1">
        <v>1258</v>
      </c>
      <c r="G201" s="32">
        <v>-66.1012</v>
      </c>
      <c r="H201">
        <v>-172.03250666666668</v>
      </c>
    </row>
    <row r="202" spans="1:8" ht="12.75">
      <c r="A202" s="17">
        <f t="shared" si="2"/>
        <v>191</v>
      </c>
      <c r="B202" s="37">
        <v>1.544</v>
      </c>
      <c r="C202" s="18">
        <v>1.2127696263471746</v>
      </c>
      <c r="D202" s="33">
        <v>20020215</v>
      </c>
      <c r="E202" s="55">
        <v>133237</v>
      </c>
      <c r="F202" s="1">
        <v>1327</v>
      </c>
      <c r="G202" s="32">
        <v>-66.07103333333333</v>
      </c>
      <c r="H202">
        <v>-172.03253333333333</v>
      </c>
    </row>
    <row r="203" spans="1:8" ht="12.75">
      <c r="A203" s="17">
        <f t="shared" si="2"/>
        <v>192</v>
      </c>
      <c r="B203" s="37">
        <v>1.541</v>
      </c>
      <c r="C203" s="18">
        <v>0.9692512719514197</v>
      </c>
      <c r="D203" s="33">
        <v>20020215</v>
      </c>
      <c r="E203" s="55">
        <v>140156</v>
      </c>
      <c r="F203" s="1">
        <v>1358</v>
      </c>
      <c r="G203" s="32">
        <v>-66.03568333333334</v>
      </c>
      <c r="H203">
        <v>-172.03321666666668</v>
      </c>
    </row>
    <row r="204" spans="1:8" ht="12.75">
      <c r="A204" s="17">
        <f t="shared" si="2"/>
        <v>193</v>
      </c>
      <c r="B204" s="37">
        <v>1.774</v>
      </c>
      <c r="C204" s="18">
        <v>1.0367613107938074</v>
      </c>
      <c r="D204" s="33">
        <v>20020215</v>
      </c>
      <c r="E204" s="55">
        <v>143202</v>
      </c>
      <c r="F204" s="1">
        <v>1428</v>
      </c>
      <c r="G204" s="32">
        <v>-66.01350833333333</v>
      </c>
      <c r="H204">
        <v>-172.00715333333332</v>
      </c>
    </row>
    <row r="205" spans="1:8" ht="12.75">
      <c r="A205" s="17">
        <f t="shared" si="2"/>
        <v>194</v>
      </c>
      <c r="B205" s="37">
        <v>1.912</v>
      </c>
      <c r="C205" s="18">
        <v>2.206131626456589</v>
      </c>
      <c r="D205" s="33">
        <v>20020215</v>
      </c>
      <c r="E205" s="55">
        <v>150312</v>
      </c>
      <c r="F205" s="1">
        <v>1459</v>
      </c>
      <c r="G205" s="32">
        <v>-66.07296666666667</v>
      </c>
      <c r="H205">
        <v>-171.91476666666668</v>
      </c>
    </row>
    <row r="206" spans="1:8" ht="12.75">
      <c r="A206" s="17">
        <f aca="true" t="shared" si="3" ref="A206:A269">A205+1</f>
        <v>195</v>
      </c>
      <c r="B206" s="37">
        <v>2.058</v>
      </c>
      <c r="C206" s="18">
        <v>1.1693703156627826</v>
      </c>
      <c r="D206" s="33">
        <v>20020215</v>
      </c>
      <c r="E206" s="55">
        <v>153135</v>
      </c>
      <c r="F206" s="1">
        <v>1528</v>
      </c>
      <c r="G206" s="32">
        <v>-66.13743333333333</v>
      </c>
      <c r="H206">
        <v>-171.81988333333334</v>
      </c>
    </row>
    <row r="207" spans="1:8" ht="12.75">
      <c r="A207" s="17">
        <f t="shared" si="3"/>
        <v>196</v>
      </c>
      <c r="B207" s="37">
        <v>1.565</v>
      </c>
      <c r="C207" s="18">
        <v>0.9764844903988182</v>
      </c>
      <c r="D207" s="33">
        <v>20020215</v>
      </c>
      <c r="E207" s="55">
        <v>160140</v>
      </c>
      <c r="F207" s="1">
        <v>1558</v>
      </c>
      <c r="G207" s="32">
        <v>-66.14858333333333</v>
      </c>
      <c r="H207">
        <v>-171.74778333333333</v>
      </c>
    </row>
    <row r="208" spans="1:8" ht="12.75">
      <c r="A208" s="17">
        <f t="shared" si="3"/>
        <v>197</v>
      </c>
      <c r="B208" s="37">
        <v>1.029</v>
      </c>
      <c r="C208" s="18">
        <v>0.5280249466601018</v>
      </c>
      <c r="D208" s="33">
        <v>20020215</v>
      </c>
      <c r="E208" s="55">
        <v>163212</v>
      </c>
      <c r="F208" s="1">
        <v>1628</v>
      </c>
      <c r="G208" s="32">
        <v>-66.05621666666667</v>
      </c>
      <c r="H208">
        <v>-171.7552</v>
      </c>
    </row>
    <row r="209" spans="1:8" ht="12.75">
      <c r="A209" s="17">
        <f t="shared" si="3"/>
        <v>198</v>
      </c>
      <c r="B209" s="37">
        <v>1.459</v>
      </c>
      <c r="C209" s="18">
        <v>0.9668401991356201</v>
      </c>
      <c r="D209" s="33">
        <v>20020215</v>
      </c>
      <c r="E209" s="55">
        <v>170408</v>
      </c>
      <c r="F209" s="1">
        <v>1700</v>
      </c>
      <c r="G209" s="32">
        <v>-65.99825</v>
      </c>
      <c r="H209">
        <v>-171.9058</v>
      </c>
    </row>
    <row r="210" spans="1:8" ht="12.75">
      <c r="A210" s="17">
        <f t="shared" si="3"/>
        <v>199</v>
      </c>
      <c r="B210" s="37">
        <v>1.732</v>
      </c>
      <c r="C210" s="18">
        <v>1.1090934952677938</v>
      </c>
      <c r="D210" s="33">
        <v>20020215</v>
      </c>
      <c r="E210" s="55">
        <v>173334</v>
      </c>
      <c r="F210" s="1">
        <v>1730</v>
      </c>
      <c r="G210" s="32">
        <v>-65.9234</v>
      </c>
      <c r="H210">
        <v>-171.96656666666667</v>
      </c>
    </row>
    <row r="211" spans="1:8" ht="12.75">
      <c r="A211" s="17">
        <f t="shared" si="3"/>
        <v>200</v>
      </c>
      <c r="B211" s="37">
        <v>2.234</v>
      </c>
      <c r="C211" s="18">
        <v>3.4840002188303516</v>
      </c>
      <c r="D211" s="33">
        <v>20020215</v>
      </c>
      <c r="E211" s="55">
        <v>180340</v>
      </c>
      <c r="F211" s="1">
        <v>1758</v>
      </c>
      <c r="G211" s="32">
        <v>-65.83145</v>
      </c>
      <c r="H211">
        <v>-171.96671666666666</v>
      </c>
    </row>
    <row r="212" spans="1:8" ht="12.75">
      <c r="A212" s="17">
        <f t="shared" si="3"/>
        <v>201</v>
      </c>
      <c r="B212" s="37">
        <v>0.932</v>
      </c>
      <c r="C212" s="18">
        <v>0.596740521910389</v>
      </c>
      <c r="D212" s="33">
        <v>20020215</v>
      </c>
      <c r="E212" s="55">
        <v>183452</v>
      </c>
      <c r="F212" s="1">
        <v>1828</v>
      </c>
      <c r="G212" s="32">
        <v>-65.73888333333333</v>
      </c>
      <c r="H212">
        <v>-171.96666666666667</v>
      </c>
    </row>
    <row r="213" spans="1:8" ht="12.75">
      <c r="A213" s="17">
        <f t="shared" si="3"/>
        <v>202</v>
      </c>
      <c r="B213" s="37">
        <v>0.782</v>
      </c>
      <c r="C213" s="18">
        <v>1.8627218934911247</v>
      </c>
      <c r="D213" s="33">
        <v>20020218</v>
      </c>
      <c r="E213" s="55">
        <v>201820</v>
      </c>
      <c r="F213">
        <v>2015</v>
      </c>
      <c r="G213" s="32">
        <v>-53.181416666666664</v>
      </c>
      <c r="H213">
        <v>-167.77391833333334</v>
      </c>
    </row>
    <row r="214" spans="1:8" ht="12.75">
      <c r="A214" s="17">
        <f t="shared" si="3"/>
        <v>203</v>
      </c>
      <c r="B214" s="37">
        <v>0.268</v>
      </c>
      <c r="C214" s="18">
        <v>0.4198529073535869</v>
      </c>
      <c r="D214" s="33">
        <v>20020218</v>
      </c>
      <c r="E214" s="55">
        <v>204904</v>
      </c>
      <c r="F214">
        <v>2045</v>
      </c>
      <c r="G214" s="32">
        <v>-53.081545</v>
      </c>
      <c r="H214">
        <v>-167.69698333333332</v>
      </c>
    </row>
    <row r="215" spans="1:8" ht="12.75">
      <c r="A215" s="17">
        <f t="shared" si="3"/>
        <v>204</v>
      </c>
      <c r="B215" s="37">
        <v>0.604</v>
      </c>
      <c r="C215" s="18">
        <v>1.4974177765697205</v>
      </c>
      <c r="D215" s="33">
        <v>20020218</v>
      </c>
      <c r="E215" s="55">
        <v>211659</v>
      </c>
      <c r="F215">
        <v>2113</v>
      </c>
      <c r="G215" s="32">
        <v>-53.01506333333333</v>
      </c>
      <c r="H215">
        <v>-167.60899166666667</v>
      </c>
    </row>
    <row r="216" spans="1:8" ht="12.75">
      <c r="A216" s="17">
        <f t="shared" si="3"/>
        <v>205</v>
      </c>
      <c r="B216" s="37">
        <v>0.163</v>
      </c>
      <c r="C216" s="18">
        <v>0.20272732975097751</v>
      </c>
      <c r="D216" s="33">
        <v>20020218</v>
      </c>
      <c r="E216" s="55">
        <v>214540</v>
      </c>
      <c r="F216">
        <v>2142</v>
      </c>
      <c r="G216" s="32">
        <v>-53.052805</v>
      </c>
      <c r="H216">
        <v>-167.44416333333334</v>
      </c>
    </row>
    <row r="217" spans="1:8" ht="12.75">
      <c r="A217" s="17">
        <f t="shared" si="3"/>
        <v>206</v>
      </c>
      <c r="B217" s="37" t="s">
        <v>93</v>
      </c>
      <c r="C217" s="37" t="s">
        <v>93</v>
      </c>
      <c r="D217" s="47" t="s">
        <v>91</v>
      </c>
      <c r="E217" s="55" t="s">
        <v>90</v>
      </c>
      <c r="F217" s="37" t="s">
        <v>93</v>
      </c>
      <c r="G217" s="37" t="s">
        <v>93</v>
      </c>
      <c r="H217" s="37" t="s">
        <v>93</v>
      </c>
    </row>
    <row r="218" spans="1:8" ht="12.75">
      <c r="A218" s="17">
        <f t="shared" si="3"/>
        <v>207</v>
      </c>
      <c r="B218" s="37">
        <v>0.141</v>
      </c>
      <c r="C218" s="18">
        <v>0.1900568716415414</v>
      </c>
      <c r="D218" s="33">
        <v>20020218</v>
      </c>
      <c r="E218" s="55">
        <v>221813</v>
      </c>
      <c r="F218">
        <v>2215</v>
      </c>
      <c r="G218" s="32">
        <v>-53.028385</v>
      </c>
      <c r="H218">
        <v>-167.35917333333333</v>
      </c>
    </row>
    <row r="219" spans="1:8" ht="12.75">
      <c r="A219" s="17">
        <f t="shared" si="3"/>
        <v>208</v>
      </c>
      <c r="B219" s="37">
        <v>0.138</v>
      </c>
      <c r="C219" s="18">
        <v>0.17834212331703975</v>
      </c>
      <c r="D219" s="33">
        <v>20020218</v>
      </c>
      <c r="E219" s="55">
        <v>224814</v>
      </c>
      <c r="F219">
        <v>2245</v>
      </c>
      <c r="G219" s="32">
        <v>-52.928331666666665</v>
      </c>
      <c r="H219">
        <v>-167.35915833333334</v>
      </c>
    </row>
    <row r="220" spans="1:8" ht="12.75">
      <c r="A220" s="17">
        <f t="shared" si="3"/>
        <v>209</v>
      </c>
      <c r="B220" s="37">
        <v>0.142</v>
      </c>
      <c r="C220" s="18">
        <v>0.18372164258682336</v>
      </c>
      <c r="D220" s="33">
        <v>20020218</v>
      </c>
      <c r="E220" s="55">
        <v>231711</v>
      </c>
      <c r="F220">
        <v>2313</v>
      </c>
      <c r="G220" s="32">
        <v>-52.835816666666666</v>
      </c>
      <c r="H220">
        <v>-167.36044166666667</v>
      </c>
    </row>
    <row r="221" spans="1:8" ht="12.75">
      <c r="A221" s="17">
        <f t="shared" si="3"/>
        <v>210</v>
      </c>
      <c r="B221" s="37">
        <v>0.202</v>
      </c>
      <c r="C221" s="18">
        <v>0.20906255880569555</v>
      </c>
      <c r="D221" s="33">
        <v>20020218</v>
      </c>
      <c r="E221" s="55">
        <v>234614</v>
      </c>
      <c r="F221">
        <v>2342</v>
      </c>
      <c r="G221" s="32">
        <v>-52.73795333333333</v>
      </c>
      <c r="H221">
        <v>-167.36127666666667</v>
      </c>
    </row>
    <row r="222" spans="1:8" ht="12.75">
      <c r="A222" s="17">
        <f t="shared" si="3"/>
        <v>211</v>
      </c>
      <c r="B222" s="37">
        <v>0.133</v>
      </c>
      <c r="C222" s="18">
        <v>0.15319735714136368</v>
      </c>
      <c r="D222" s="33">
        <v>20020219</v>
      </c>
      <c r="E222" s="55" t="s">
        <v>176</v>
      </c>
      <c r="F222">
        <v>14</v>
      </c>
      <c r="G222" s="32">
        <v>-52.6905</v>
      </c>
      <c r="H222">
        <v>-167.255915</v>
      </c>
    </row>
    <row r="223" spans="1:8" ht="12.75">
      <c r="A223" s="17">
        <f t="shared" si="3"/>
        <v>212</v>
      </c>
      <c r="B223" s="37">
        <v>0.157</v>
      </c>
      <c r="C223" s="18">
        <v>0.278750078407594</v>
      </c>
      <c r="D223" s="33">
        <v>20020219</v>
      </c>
      <c r="E223" s="55" t="s">
        <v>177</v>
      </c>
      <c r="F223">
        <v>44</v>
      </c>
      <c r="G223" s="32">
        <v>-52.69954666666667</v>
      </c>
      <c r="H223">
        <v>-167.097235</v>
      </c>
    </row>
    <row r="224" spans="1:8" ht="12.75">
      <c r="A224" s="17">
        <f t="shared" si="3"/>
        <v>213</v>
      </c>
      <c r="B224" s="37">
        <v>0.19</v>
      </c>
      <c r="C224" s="18">
        <v>0.2508853550295858</v>
      </c>
      <c r="D224" s="33">
        <v>20020219</v>
      </c>
      <c r="E224" s="55" t="s">
        <v>178</v>
      </c>
      <c r="F224">
        <v>111</v>
      </c>
      <c r="G224" s="32">
        <v>-52.79389166666667</v>
      </c>
      <c r="H224">
        <v>-167.09367833333334</v>
      </c>
    </row>
    <row r="225" spans="1:8" ht="12.75">
      <c r="A225" s="17">
        <f t="shared" si="3"/>
        <v>214</v>
      </c>
      <c r="B225" s="37">
        <v>0.217</v>
      </c>
      <c r="C225" s="18">
        <v>0.21366999811821769</v>
      </c>
      <c r="D225" s="33">
        <v>20020219</v>
      </c>
      <c r="E225" s="55" t="s">
        <v>179</v>
      </c>
      <c r="F225">
        <v>142</v>
      </c>
      <c r="G225" s="32">
        <v>-52.89070666666667</v>
      </c>
      <c r="H225">
        <v>-167.14935</v>
      </c>
    </row>
    <row r="226" spans="1:8" ht="12.75">
      <c r="A226" s="17">
        <f t="shared" si="3"/>
        <v>215</v>
      </c>
      <c r="B226" s="37">
        <v>0.58</v>
      </c>
      <c r="C226" s="18">
        <v>0.5647729461951286</v>
      </c>
      <c r="D226" s="33">
        <v>20020219</v>
      </c>
      <c r="E226" s="55" t="s">
        <v>180</v>
      </c>
      <c r="F226">
        <v>500</v>
      </c>
      <c r="G226" s="32" t="s">
        <v>93</v>
      </c>
      <c r="H226" s="1" t="s">
        <v>93</v>
      </c>
    </row>
    <row r="227" spans="1:8" ht="12.75">
      <c r="A227" s="17">
        <f t="shared" si="3"/>
        <v>216</v>
      </c>
      <c r="B227" s="37" t="s">
        <v>93</v>
      </c>
      <c r="C227" s="37" t="s">
        <v>93</v>
      </c>
      <c r="D227" s="47" t="s">
        <v>109</v>
      </c>
      <c r="E227" s="55" t="s">
        <v>93</v>
      </c>
      <c r="F227" s="37" t="s">
        <v>93</v>
      </c>
      <c r="G227" s="37" t="s">
        <v>93</v>
      </c>
      <c r="H227" s="37" t="s">
        <v>93</v>
      </c>
    </row>
    <row r="228" spans="1:8" ht="12.75">
      <c r="A228" s="17">
        <f t="shared" si="3"/>
        <v>217</v>
      </c>
      <c r="B228" s="37">
        <v>1.336</v>
      </c>
      <c r="C228" s="18">
        <v>1.048192443598804</v>
      </c>
      <c r="D228" s="33">
        <v>20020219</v>
      </c>
      <c r="E228" s="55" t="s">
        <v>181</v>
      </c>
      <c r="F228">
        <v>511</v>
      </c>
      <c r="G228" s="32">
        <v>-53.26020333333334</v>
      </c>
      <c r="H228">
        <v>-167.923135</v>
      </c>
    </row>
    <row r="229" spans="1:8" ht="12.75">
      <c r="A229" s="17">
        <f t="shared" si="3"/>
        <v>218</v>
      </c>
      <c r="B229" s="37">
        <v>0.534</v>
      </c>
      <c r="C229" s="18">
        <v>0.2309478955401761</v>
      </c>
      <c r="D229" s="33">
        <v>20020219</v>
      </c>
      <c r="E229" s="55" t="s">
        <v>182</v>
      </c>
      <c r="F229">
        <v>540</v>
      </c>
      <c r="G229" s="32">
        <v>-53.26336666666667</v>
      </c>
      <c r="H229">
        <v>-168.05667333333332</v>
      </c>
    </row>
    <row r="230" spans="1:8" ht="12.75">
      <c r="A230" s="17">
        <f t="shared" si="3"/>
        <v>219</v>
      </c>
      <c r="B230" s="37">
        <v>0.493</v>
      </c>
      <c r="C230" s="18">
        <v>1.002118050473582</v>
      </c>
      <c r="D230" s="33">
        <v>20020219</v>
      </c>
      <c r="E230" s="55" t="s">
        <v>183</v>
      </c>
      <c r="F230">
        <v>608</v>
      </c>
      <c r="G230" s="32">
        <v>-53.34229333333333</v>
      </c>
      <c r="H230">
        <v>-168.05211666666668</v>
      </c>
    </row>
    <row r="231" spans="1:8" ht="12.75">
      <c r="A231" s="17">
        <f t="shared" si="3"/>
        <v>220</v>
      </c>
      <c r="B231" s="37">
        <v>1.834</v>
      </c>
      <c r="C231" s="18">
        <v>1.0942668367240262</v>
      </c>
      <c r="D231" s="33">
        <v>20020219</v>
      </c>
      <c r="E231" s="55" t="s">
        <v>184</v>
      </c>
      <c r="F231">
        <v>615</v>
      </c>
      <c r="G231" s="32">
        <v>-53.369435</v>
      </c>
      <c r="H231">
        <v>-168.05181333333334</v>
      </c>
    </row>
    <row r="232" spans="1:8" ht="12.75">
      <c r="A232" s="17">
        <f t="shared" si="3"/>
        <v>221</v>
      </c>
      <c r="B232" s="37">
        <v>0.688</v>
      </c>
      <c r="C232" s="18">
        <v>0.38068967319714814</v>
      </c>
      <c r="D232" s="33">
        <v>20020219</v>
      </c>
      <c r="E232" s="55" t="s">
        <v>185</v>
      </c>
      <c r="F232">
        <v>639</v>
      </c>
      <c r="G232" s="32">
        <v>-53.41501</v>
      </c>
      <c r="H232">
        <v>-168.00815833333334</v>
      </c>
    </row>
    <row r="233" spans="1:8" ht="12.75">
      <c r="A233" s="17">
        <f t="shared" si="3"/>
        <v>222</v>
      </c>
      <c r="B233" s="37">
        <v>0.681</v>
      </c>
      <c r="C233" s="18">
        <v>0.2551369519309177</v>
      </c>
      <c r="D233" s="33">
        <v>20020219</v>
      </c>
      <c r="E233" s="55" t="s">
        <v>186</v>
      </c>
      <c r="F233">
        <v>706</v>
      </c>
      <c r="G233" s="32">
        <v>-53.41591833333333</v>
      </c>
      <c r="H233">
        <v>-167.859135</v>
      </c>
    </row>
    <row r="234" spans="1:8" ht="12.75">
      <c r="A234" s="17">
        <f t="shared" si="3"/>
        <v>223</v>
      </c>
      <c r="B234" s="37">
        <v>0.703</v>
      </c>
      <c r="C234" s="18">
        <v>0.25513695193091773</v>
      </c>
      <c r="D234" s="33">
        <v>20020219</v>
      </c>
      <c r="E234" s="55" t="s">
        <v>187</v>
      </c>
      <c r="F234">
        <v>736</v>
      </c>
      <c r="G234" s="32">
        <v>-53.41110333333334</v>
      </c>
      <c r="H234">
        <v>-167.97504833333332</v>
      </c>
    </row>
    <row r="235" spans="1:8" ht="12.75">
      <c r="A235" s="17">
        <f t="shared" si="3"/>
        <v>224</v>
      </c>
      <c r="B235" s="37">
        <v>1.429</v>
      </c>
      <c r="C235" s="18">
        <v>0.8408576745353045</v>
      </c>
      <c r="D235" s="33">
        <v>20020219</v>
      </c>
      <c r="E235" s="55" t="s">
        <v>188</v>
      </c>
      <c r="F235">
        <v>800</v>
      </c>
      <c r="G235" s="32">
        <v>-53.41088833333333</v>
      </c>
      <c r="H235">
        <v>-168.097225</v>
      </c>
    </row>
    <row r="236" spans="1:8" ht="12.75">
      <c r="A236" s="17">
        <f t="shared" si="3"/>
        <v>225</v>
      </c>
      <c r="B236" s="37">
        <v>1.014</v>
      </c>
      <c r="C236" s="18">
        <v>0.19525064924006982</v>
      </c>
      <c r="D236" s="33">
        <v>20020219</v>
      </c>
      <c r="E236" s="55" t="s">
        <v>189</v>
      </c>
      <c r="F236">
        <v>810</v>
      </c>
      <c r="G236" s="32">
        <v>-53.410221666666665</v>
      </c>
      <c r="H236">
        <v>-168.15019833333332</v>
      </c>
    </row>
    <row r="237" spans="1:8" ht="12.75">
      <c r="A237" s="17">
        <f t="shared" si="3"/>
        <v>226</v>
      </c>
      <c r="B237" s="37">
        <v>2.228</v>
      </c>
      <c r="C237" s="18">
        <v>1.3368512920941715</v>
      </c>
      <c r="D237" s="33">
        <v>20020219</v>
      </c>
      <c r="E237" s="55" t="s">
        <v>190</v>
      </c>
      <c r="F237">
        <v>845</v>
      </c>
      <c r="G237" s="32">
        <v>-53.48536333333333</v>
      </c>
      <c r="H237">
        <v>-168.19688333333335</v>
      </c>
    </row>
    <row r="238" spans="1:8" ht="12.75">
      <c r="A238" s="17">
        <f t="shared" si="3"/>
        <v>227</v>
      </c>
      <c r="B238" s="35" t="s">
        <v>93</v>
      </c>
      <c r="C238" s="35" t="s">
        <v>93</v>
      </c>
      <c r="D238" s="47" t="s">
        <v>91</v>
      </c>
      <c r="E238" s="55" t="s">
        <v>90</v>
      </c>
      <c r="F238" s="35" t="s">
        <v>93</v>
      </c>
      <c r="G238" s="35" t="s">
        <v>93</v>
      </c>
      <c r="H238" s="35" t="s">
        <v>93</v>
      </c>
    </row>
    <row r="239" spans="1:8" ht="12.75">
      <c r="A239" s="17">
        <f t="shared" si="3"/>
        <v>228</v>
      </c>
      <c r="B239" s="37">
        <v>2.645</v>
      </c>
      <c r="C239" s="18">
        <v>1.536206309336285</v>
      </c>
      <c r="D239" s="33">
        <v>20020219</v>
      </c>
      <c r="E239" s="55" t="s">
        <v>191</v>
      </c>
      <c r="F239">
        <v>851</v>
      </c>
      <c r="G239" s="32">
        <v>-53.50363</v>
      </c>
      <c r="H239">
        <v>-168.19588</v>
      </c>
    </row>
    <row r="240" spans="1:8" ht="12.75">
      <c r="A240" s="17">
        <f t="shared" si="3"/>
        <v>229</v>
      </c>
      <c r="B240" s="37">
        <v>2.304</v>
      </c>
      <c r="C240" s="18">
        <v>1.149223040572183</v>
      </c>
      <c r="D240" s="33">
        <v>20020219</v>
      </c>
      <c r="E240" s="55" t="s">
        <v>192</v>
      </c>
      <c r="F240" s="1">
        <v>934</v>
      </c>
      <c r="G240" s="32">
        <v>-53.56865333333333</v>
      </c>
      <c r="H240">
        <v>-168.304725</v>
      </c>
    </row>
    <row r="241" spans="1:8" ht="12.75">
      <c r="A241" s="17">
        <f t="shared" si="3"/>
        <v>230</v>
      </c>
      <c r="B241" s="37">
        <v>1.758</v>
      </c>
      <c r="C241" s="18">
        <v>0.3007915407211887</v>
      </c>
      <c r="D241" s="33">
        <v>20020219</v>
      </c>
      <c r="E241" s="55" t="s">
        <v>193</v>
      </c>
      <c r="F241" s="1">
        <v>1009</v>
      </c>
      <c r="G241" s="32">
        <v>-53.617713333333334</v>
      </c>
      <c r="H241">
        <v>-168.37918166666665</v>
      </c>
    </row>
    <row r="242" spans="1:8" ht="12.75">
      <c r="A242" s="17">
        <f t="shared" si="3"/>
        <v>231</v>
      </c>
      <c r="B242" s="37">
        <v>1.972</v>
      </c>
      <c r="C242" s="18">
        <v>1.078862446251437</v>
      </c>
      <c r="D242" s="33">
        <v>20020219</v>
      </c>
      <c r="E242" s="55">
        <v>104015</v>
      </c>
      <c r="F242" s="1">
        <v>1036</v>
      </c>
      <c r="G242" s="32">
        <v>-53.66740166666666</v>
      </c>
      <c r="H242">
        <v>-168.45234</v>
      </c>
    </row>
    <row r="243" spans="1:8" ht="12.75">
      <c r="A243" s="17">
        <f t="shared" si="3"/>
        <v>232</v>
      </c>
      <c r="B243" s="37">
        <v>2.191</v>
      </c>
      <c r="C243" s="18">
        <v>0.3656468373493977</v>
      </c>
      <c r="D243" s="33">
        <v>20020219</v>
      </c>
      <c r="E243" s="55">
        <v>104445</v>
      </c>
      <c r="F243" s="1">
        <v>1041</v>
      </c>
      <c r="G243" s="32">
        <v>-53.66703666666667</v>
      </c>
      <c r="H243">
        <v>-168.47537333333332</v>
      </c>
    </row>
    <row r="244" spans="1:8" ht="12.75">
      <c r="A244" s="17">
        <f t="shared" si="3"/>
        <v>233</v>
      </c>
      <c r="B244" s="37">
        <v>0.487</v>
      </c>
      <c r="C244" s="18">
        <v>0.14775724807356636</v>
      </c>
      <c r="D244" s="33">
        <v>20020219</v>
      </c>
      <c r="E244" s="55">
        <v>110949</v>
      </c>
      <c r="F244" s="1">
        <v>1106</v>
      </c>
      <c r="G244" s="32">
        <v>-53.658115</v>
      </c>
      <c r="H244">
        <v>-168.50790333333333</v>
      </c>
    </row>
    <row r="245" spans="1:8" ht="12.75">
      <c r="A245" s="17">
        <f t="shared" si="3"/>
        <v>234</v>
      </c>
      <c r="B245" s="37">
        <v>1.786</v>
      </c>
      <c r="C245" s="18">
        <v>0.6566988803269616</v>
      </c>
      <c r="D245" s="33">
        <v>20020219</v>
      </c>
      <c r="E245" s="55">
        <v>113108</v>
      </c>
      <c r="F245" s="1">
        <v>1127</v>
      </c>
      <c r="G245" s="32">
        <v>-53.62601166666666</v>
      </c>
      <c r="H245">
        <v>-168.40168166666666</v>
      </c>
    </row>
    <row r="246" spans="1:8" ht="12.75">
      <c r="A246" s="17">
        <f t="shared" si="3"/>
        <v>235</v>
      </c>
      <c r="B246" s="37">
        <v>1.854</v>
      </c>
      <c r="C246" s="18">
        <v>1.524479543616161</v>
      </c>
      <c r="D246" s="33">
        <v>20020219</v>
      </c>
      <c r="E246" s="55">
        <v>115442</v>
      </c>
      <c r="F246" s="1">
        <v>1151</v>
      </c>
      <c r="G246" s="32">
        <v>-53.571846666666666</v>
      </c>
      <c r="H246">
        <v>-168.31107166666666</v>
      </c>
    </row>
    <row r="247" spans="1:8" ht="12.75">
      <c r="A247" s="17">
        <f t="shared" si="3"/>
        <v>236</v>
      </c>
      <c r="B247" s="37">
        <v>2.482</v>
      </c>
      <c r="C247" s="18">
        <v>1.225447017752991</v>
      </c>
      <c r="D247" s="33">
        <v>20020219</v>
      </c>
      <c r="E247" s="55">
        <v>120450</v>
      </c>
      <c r="F247" s="1">
        <v>1201</v>
      </c>
      <c r="G247" s="32">
        <v>-53.545251666666665</v>
      </c>
      <c r="H247">
        <v>-168.27321166666667</v>
      </c>
    </row>
    <row r="248" spans="1:8" ht="12.75">
      <c r="A248" s="17">
        <f t="shared" si="3"/>
        <v>237</v>
      </c>
      <c r="B248" s="37">
        <v>2.521</v>
      </c>
      <c r="C248" s="18">
        <v>1.5655232236365961</v>
      </c>
      <c r="D248" s="33">
        <v>20020219</v>
      </c>
      <c r="E248" s="55">
        <v>123250</v>
      </c>
      <c r="F248" s="1">
        <v>1229</v>
      </c>
      <c r="G248" s="32">
        <v>-53.473598333333335</v>
      </c>
      <c r="H248">
        <v>-168.171975</v>
      </c>
    </row>
    <row r="249" spans="1:8" ht="12.75">
      <c r="A249" s="17">
        <f t="shared" si="3"/>
        <v>238</v>
      </c>
      <c r="B249" s="37">
        <v>0.97</v>
      </c>
      <c r="C249" s="18">
        <v>0.9088243433096344</v>
      </c>
      <c r="D249" s="33">
        <v>20020219</v>
      </c>
      <c r="E249" s="55">
        <v>130126</v>
      </c>
      <c r="F249" s="1">
        <v>1258</v>
      </c>
      <c r="G249" s="32">
        <v>-53.40454</v>
      </c>
      <c r="H249">
        <v>-168.06465166666666</v>
      </c>
    </row>
    <row r="250" spans="1:8" ht="12.75">
      <c r="A250" s="17">
        <f t="shared" si="3"/>
        <v>239</v>
      </c>
      <c r="B250" s="37">
        <v>0.816</v>
      </c>
      <c r="C250" s="18">
        <v>0.23981235897654216</v>
      </c>
      <c r="D250" s="33">
        <v>20020219</v>
      </c>
      <c r="E250" s="55">
        <v>133118</v>
      </c>
      <c r="F250" s="1">
        <v>1327</v>
      </c>
      <c r="G250" s="32">
        <v>-53.392225</v>
      </c>
      <c r="H250">
        <v>-167.91129166666667</v>
      </c>
    </row>
    <row r="251" spans="1:8" ht="12.75">
      <c r="A251" s="17">
        <f t="shared" si="3"/>
        <v>240</v>
      </c>
      <c r="B251" s="37">
        <v>1.55</v>
      </c>
      <c r="C251" s="18">
        <v>0.9088243433096344</v>
      </c>
      <c r="D251" s="33">
        <v>20020219</v>
      </c>
      <c r="E251" s="55">
        <v>140150</v>
      </c>
      <c r="F251" s="1">
        <v>1358</v>
      </c>
      <c r="G251" s="32">
        <v>-53.29260333333333</v>
      </c>
      <c r="H251">
        <v>-167.908395</v>
      </c>
    </row>
    <row r="252" spans="1:8" ht="12.75">
      <c r="A252" s="17">
        <f t="shared" si="3"/>
        <v>241</v>
      </c>
      <c r="B252" s="37">
        <v>0.707</v>
      </c>
      <c r="C252" s="18">
        <v>0.21401347439226873</v>
      </c>
      <c r="D252" s="33">
        <v>20020219</v>
      </c>
      <c r="E252" s="55">
        <v>143224</v>
      </c>
      <c r="F252" s="1">
        <v>1428</v>
      </c>
      <c r="G252" s="32">
        <v>-53.192638333333335</v>
      </c>
      <c r="H252">
        <v>-167.90245</v>
      </c>
    </row>
    <row r="253" spans="1:8" ht="12.75">
      <c r="A253" s="17">
        <f t="shared" si="3"/>
        <v>242</v>
      </c>
      <c r="B253" s="37">
        <v>1.572</v>
      </c>
      <c r="C253" s="18">
        <v>0.750513006087956</v>
      </c>
      <c r="D253" s="33">
        <v>20020219</v>
      </c>
      <c r="E253" s="55">
        <v>150244</v>
      </c>
      <c r="F253" s="1">
        <v>1459</v>
      </c>
      <c r="G253" s="32">
        <v>-53.15602</v>
      </c>
      <c r="H253">
        <v>-167.785745</v>
      </c>
    </row>
    <row r="254" spans="1:8" ht="12.75">
      <c r="A254" s="17">
        <f t="shared" si="3"/>
        <v>243</v>
      </c>
      <c r="B254" s="37">
        <v>1.001</v>
      </c>
      <c r="C254" s="18">
        <v>0.4561711865128359</v>
      </c>
      <c r="D254" s="33">
        <v>20020219</v>
      </c>
      <c r="E254" s="55">
        <v>153336</v>
      </c>
      <c r="F254" s="1">
        <v>1530</v>
      </c>
      <c r="G254" s="32">
        <v>-53.15326833333334</v>
      </c>
      <c r="H254">
        <v>-167.619225</v>
      </c>
    </row>
    <row r="255" spans="1:8" ht="12.75">
      <c r="A255" s="17">
        <f t="shared" si="3"/>
        <v>244</v>
      </c>
      <c r="B255" s="37">
        <v>0.537</v>
      </c>
      <c r="C255" s="18">
        <v>0.2861330835710333</v>
      </c>
      <c r="D255" s="33">
        <v>20020219</v>
      </c>
      <c r="E255" s="55">
        <v>160212</v>
      </c>
      <c r="F255" s="1">
        <v>1558</v>
      </c>
      <c r="G255" s="32">
        <v>-53.12795833333333</v>
      </c>
      <c r="H255">
        <v>-167.51012833333334</v>
      </c>
    </row>
    <row r="256" spans="1:8" ht="12.75">
      <c r="A256" s="17">
        <f t="shared" si="3"/>
        <v>245</v>
      </c>
      <c r="B256" s="37">
        <v>0.833</v>
      </c>
      <c r="C256" s="18">
        <v>0.521841074545532</v>
      </c>
      <c r="D256" s="33">
        <v>20020219</v>
      </c>
      <c r="E256" s="55">
        <v>163253</v>
      </c>
      <c r="F256" s="1">
        <v>1629</v>
      </c>
      <c r="G256" s="32">
        <v>-53.03172333333333</v>
      </c>
      <c r="H256">
        <v>-167.51001166666666</v>
      </c>
    </row>
    <row r="257" spans="1:8" ht="12.75">
      <c r="A257" s="17">
        <f t="shared" si="3"/>
        <v>246</v>
      </c>
      <c r="B257" s="37">
        <v>1.184</v>
      </c>
      <c r="C257" s="18">
        <v>1.5537964579164718</v>
      </c>
      <c r="D257" s="33">
        <v>20020219</v>
      </c>
      <c r="E257" s="55">
        <v>170355</v>
      </c>
      <c r="F257" s="1">
        <v>1700</v>
      </c>
      <c r="G257" s="32">
        <v>-52.93286666666667</v>
      </c>
      <c r="H257">
        <v>-167.50823333333332</v>
      </c>
    </row>
    <row r="258" spans="1:8" ht="12.75">
      <c r="A258" s="17">
        <f t="shared" si="3"/>
        <v>247</v>
      </c>
      <c r="B258" s="37">
        <v>0.667</v>
      </c>
      <c r="C258" s="18">
        <v>0.30020520243518245</v>
      </c>
      <c r="D258" s="33">
        <v>20020219</v>
      </c>
      <c r="E258" s="55">
        <v>173327</v>
      </c>
      <c r="F258" s="1">
        <v>1729</v>
      </c>
      <c r="G258" s="32">
        <v>-52.83506333333333</v>
      </c>
      <c r="H258">
        <v>-167.50480666666667</v>
      </c>
    </row>
    <row r="259" spans="1:8" ht="12.75">
      <c r="A259" s="17">
        <f t="shared" si="3"/>
        <v>248</v>
      </c>
      <c r="B259" s="37">
        <v>1.032</v>
      </c>
      <c r="C259" s="18">
        <v>2.5974786070075355</v>
      </c>
      <c r="D259" s="33">
        <v>20020219</v>
      </c>
      <c r="E259" s="55">
        <v>200147</v>
      </c>
      <c r="F259" s="1">
        <v>1957</v>
      </c>
      <c r="G259" s="32">
        <v>-52.41808666666667</v>
      </c>
      <c r="H259">
        <v>-167.324695</v>
      </c>
    </row>
    <row r="260" spans="1:8" ht="12.75">
      <c r="A260" s="17">
        <f t="shared" si="3"/>
        <v>249</v>
      </c>
      <c r="B260" s="37">
        <v>0.224</v>
      </c>
      <c r="C260" s="12" t="s">
        <v>93</v>
      </c>
      <c r="D260" s="33">
        <v>20020219</v>
      </c>
      <c r="E260" s="55">
        <v>203401</v>
      </c>
      <c r="F260" s="1">
        <v>2030</v>
      </c>
      <c r="G260" s="32">
        <v>-52.41725666666667</v>
      </c>
      <c r="H260">
        <v>-167.14458</v>
      </c>
    </row>
    <row r="261" spans="1:8" ht="12.75">
      <c r="A261" s="17">
        <f t="shared" si="3"/>
        <v>250</v>
      </c>
      <c r="B261" s="37">
        <v>0.801</v>
      </c>
      <c r="C261" s="18">
        <v>0.4146097012528109</v>
      </c>
      <c r="D261" s="33">
        <v>20020220</v>
      </c>
      <c r="E261" s="55">
        <v>103023</v>
      </c>
      <c r="F261" s="1">
        <v>1029</v>
      </c>
      <c r="G261" s="32">
        <v>-52.71678333333333</v>
      </c>
      <c r="H261">
        <v>-167.256595</v>
      </c>
    </row>
    <row r="262" spans="1:8" ht="12.75">
      <c r="A262" s="17">
        <f t="shared" si="3"/>
        <v>251</v>
      </c>
      <c r="B262" s="37">
        <v>1.335</v>
      </c>
      <c r="C262" s="18">
        <v>0.46517185994217797</v>
      </c>
      <c r="D262" s="33">
        <v>20020220</v>
      </c>
      <c r="E262" s="55">
        <v>110010</v>
      </c>
      <c r="F262" s="1">
        <v>1056</v>
      </c>
      <c r="G262" s="32">
        <v>-52.75883</v>
      </c>
      <c r="H262">
        <v>-167.37995333333333</v>
      </c>
    </row>
    <row r="263" spans="1:8" ht="12.75">
      <c r="A263" s="17">
        <f t="shared" si="3"/>
        <v>252</v>
      </c>
      <c r="B263" s="37">
        <v>2.113</v>
      </c>
      <c r="C263" s="18">
        <v>0.2825862868972411</v>
      </c>
      <c r="D263" s="33">
        <v>20020220</v>
      </c>
      <c r="E263" s="55">
        <v>112826</v>
      </c>
      <c r="F263" s="1">
        <v>1125</v>
      </c>
      <c r="G263" s="32">
        <v>-52.80303</v>
      </c>
      <c r="H263">
        <v>-167.51582166666665</v>
      </c>
    </row>
    <row r="264" spans="1:8" ht="12.75">
      <c r="A264" s="17">
        <f t="shared" si="3"/>
        <v>253</v>
      </c>
      <c r="B264" s="37">
        <v>1.074</v>
      </c>
      <c r="C264" s="18">
        <v>1.11798550879823</v>
      </c>
      <c r="D264" s="33">
        <v>20020220</v>
      </c>
      <c r="E264" s="55">
        <v>115836</v>
      </c>
      <c r="F264" s="1">
        <v>1154</v>
      </c>
      <c r="G264" s="32">
        <v>-52.87396</v>
      </c>
      <c r="H264">
        <v>-167.56504833333332</v>
      </c>
    </row>
    <row r="265" spans="1:8" ht="12.75">
      <c r="A265" s="17">
        <f t="shared" si="3"/>
        <v>254</v>
      </c>
      <c r="B265" s="37">
        <v>1.571</v>
      </c>
      <c r="C265" s="18">
        <v>1.2471999143377235</v>
      </c>
      <c r="D265" s="33">
        <v>20020220</v>
      </c>
      <c r="E265" s="55">
        <v>122714</v>
      </c>
      <c r="F265" s="1">
        <v>1224</v>
      </c>
      <c r="G265" s="32">
        <v>-52.96939166666667</v>
      </c>
      <c r="H265">
        <v>-167.56306666666666</v>
      </c>
    </row>
    <row r="266" spans="1:8" ht="12.75">
      <c r="A266" s="17">
        <f t="shared" si="3"/>
        <v>255</v>
      </c>
      <c r="B266" s="37">
        <v>1.08</v>
      </c>
      <c r="C266" s="18">
        <v>0.5000035692615199</v>
      </c>
      <c r="D266" s="33">
        <v>20020220</v>
      </c>
      <c r="E266" s="55">
        <v>125721</v>
      </c>
      <c r="F266" s="1">
        <v>1254</v>
      </c>
      <c r="G266" s="32">
        <v>-53.06603166666667</v>
      </c>
      <c r="H266">
        <v>-167.56379166666667</v>
      </c>
    </row>
    <row r="267" spans="1:8" ht="12.75">
      <c r="A267" s="17">
        <f t="shared" si="3"/>
        <v>256</v>
      </c>
      <c r="B267" s="37">
        <v>0.625</v>
      </c>
      <c r="C267" s="18">
        <v>0.27977727808116504</v>
      </c>
      <c r="D267" s="33">
        <v>20020220</v>
      </c>
      <c r="E267" s="55">
        <v>132721</v>
      </c>
      <c r="F267" s="1">
        <v>1324</v>
      </c>
      <c r="G267" s="32">
        <v>-53.163285</v>
      </c>
      <c r="H267">
        <v>-167.56628166666667</v>
      </c>
    </row>
    <row r="268" spans="1:8" ht="12.75">
      <c r="A268" s="17">
        <f t="shared" si="3"/>
        <v>257</v>
      </c>
      <c r="B268" s="37">
        <v>0.583</v>
      </c>
      <c r="C268" s="18">
        <v>0.31348538387407654</v>
      </c>
      <c r="D268" s="33">
        <v>20020220</v>
      </c>
      <c r="E268" s="55">
        <v>135747</v>
      </c>
      <c r="F268" s="1">
        <v>1354</v>
      </c>
      <c r="G268" s="32">
        <v>-53.258851666666665</v>
      </c>
      <c r="H268">
        <v>-167.56712</v>
      </c>
    </row>
    <row r="269" spans="1:8" ht="12.75">
      <c r="A269" s="17">
        <f t="shared" si="3"/>
        <v>258</v>
      </c>
      <c r="B269" s="37">
        <v>0.515</v>
      </c>
      <c r="C269" s="18">
        <v>0.29663133097762073</v>
      </c>
      <c r="D269" s="33">
        <v>20020220</v>
      </c>
      <c r="E269" s="55">
        <v>142834</v>
      </c>
      <c r="F269" s="1">
        <v>1425</v>
      </c>
      <c r="G269" s="32">
        <v>-53.21194</v>
      </c>
      <c r="H269">
        <v>-167.54678666666666</v>
      </c>
    </row>
    <row r="270" spans="1:8" ht="12.75">
      <c r="A270" s="17">
        <f aca="true" t="shared" si="4" ref="A270:A279">A269+1</f>
        <v>259</v>
      </c>
      <c r="B270" s="37">
        <v>0.891</v>
      </c>
      <c r="C270" s="18">
        <v>0.7471963450762039</v>
      </c>
      <c r="D270" s="33">
        <v>20020220</v>
      </c>
      <c r="E270" s="55">
        <v>145743</v>
      </c>
      <c r="F270" s="1">
        <v>1454</v>
      </c>
      <c r="G270" s="32">
        <v>-53.11392</v>
      </c>
      <c r="H270">
        <v>-167.54723166666668</v>
      </c>
    </row>
    <row r="271" spans="1:8" ht="12.75">
      <c r="A271" s="17">
        <f t="shared" si="4"/>
        <v>260</v>
      </c>
      <c r="B271" s="37">
        <v>1.01</v>
      </c>
      <c r="C271" s="18">
        <v>1.0730413677410147</v>
      </c>
      <c r="D271" s="33">
        <v>20020220</v>
      </c>
      <c r="E271" s="55">
        <v>152810</v>
      </c>
      <c r="F271" s="1">
        <v>1525</v>
      </c>
      <c r="G271" s="32">
        <v>-53.00415666666667</v>
      </c>
      <c r="H271">
        <v>-167.55145333333334</v>
      </c>
    </row>
    <row r="272" spans="1:8" ht="12.75">
      <c r="A272" s="17">
        <f t="shared" si="4"/>
        <v>261</v>
      </c>
      <c r="B272" s="37">
        <v>1.466</v>
      </c>
      <c r="C272" s="18">
        <v>1.0112431737873435</v>
      </c>
      <c r="D272" s="33">
        <v>20020220</v>
      </c>
      <c r="E272" s="55">
        <v>155711</v>
      </c>
      <c r="F272" s="1">
        <v>1554</v>
      </c>
      <c r="G272" s="32">
        <v>-52.91473833333333</v>
      </c>
      <c r="H272">
        <v>-167.55444166666666</v>
      </c>
    </row>
    <row r="273" spans="1:8" ht="12.75">
      <c r="A273" s="17">
        <f t="shared" si="4"/>
        <v>262</v>
      </c>
      <c r="B273" s="37">
        <v>1.791</v>
      </c>
      <c r="C273" s="18">
        <v>1.8033836599207627</v>
      </c>
      <c r="D273" s="33">
        <v>20020220</v>
      </c>
      <c r="E273" s="55">
        <v>162743</v>
      </c>
      <c r="F273" s="1">
        <v>1624</v>
      </c>
      <c r="G273" s="32">
        <v>-52.887746666666665</v>
      </c>
      <c r="H273">
        <v>-167.500725</v>
      </c>
    </row>
    <row r="274" spans="1:8" ht="12.75">
      <c r="A274" s="17">
        <f t="shared" si="4"/>
        <v>263</v>
      </c>
      <c r="B274" s="37">
        <v>1.286</v>
      </c>
      <c r="C274" s="18">
        <v>1.1179855087982296</v>
      </c>
      <c r="D274" s="33">
        <v>20020220</v>
      </c>
      <c r="E274" s="55">
        <v>165802</v>
      </c>
      <c r="F274" s="1">
        <v>1655</v>
      </c>
      <c r="G274" s="32">
        <v>-52.884548333333335</v>
      </c>
      <c r="H274">
        <v>-167.37371833333333</v>
      </c>
    </row>
    <row r="275" spans="1:8" ht="12.75">
      <c r="A275" s="17">
        <f t="shared" si="4"/>
        <v>264</v>
      </c>
      <c r="B275" s="37">
        <v>2.276</v>
      </c>
      <c r="C275" s="18">
        <v>2.0281043652068393</v>
      </c>
      <c r="D275" s="33">
        <v>20020220</v>
      </c>
      <c r="E275" s="55">
        <v>172317</v>
      </c>
      <c r="F275" s="1">
        <v>1720</v>
      </c>
      <c r="G275" s="32">
        <v>-52.876848333333335</v>
      </c>
      <c r="H275">
        <v>-167.40778266666666</v>
      </c>
    </row>
    <row r="276" spans="1:8" ht="12.75">
      <c r="A276" s="17">
        <f t="shared" si="4"/>
        <v>265</v>
      </c>
      <c r="B276" s="37">
        <v>0.798</v>
      </c>
      <c r="C276" s="18">
        <v>0.5786558161116466</v>
      </c>
      <c r="D276" s="33">
        <v>20020220</v>
      </c>
      <c r="E276" s="55">
        <v>174232</v>
      </c>
      <c r="F276" s="1">
        <v>1739</v>
      </c>
      <c r="G276" s="32">
        <v>-52.93772333333333</v>
      </c>
      <c r="H276">
        <v>-167.42577333333332</v>
      </c>
    </row>
    <row r="277" spans="1:8" ht="12.75">
      <c r="A277" s="17">
        <f t="shared" si="4"/>
        <v>266</v>
      </c>
      <c r="B277" s="37">
        <v>1.751</v>
      </c>
      <c r="C277" s="18">
        <v>1.5224827783131674</v>
      </c>
      <c r="D277" s="33">
        <v>20020220</v>
      </c>
      <c r="E277" s="55">
        <v>175844</v>
      </c>
      <c r="F277" s="1">
        <v>1755</v>
      </c>
      <c r="G277" s="32">
        <v>-52.936905</v>
      </c>
      <c r="H277">
        <v>-167.51402833333333</v>
      </c>
    </row>
    <row r="278" spans="1:8" ht="12.75">
      <c r="A278" s="17">
        <f t="shared" si="4"/>
        <v>267</v>
      </c>
      <c r="B278" s="37">
        <v>0.477</v>
      </c>
      <c r="C278" s="18">
        <v>0.3707891637220259</v>
      </c>
      <c r="D278" s="33">
        <v>20020220</v>
      </c>
      <c r="E278" s="55">
        <v>182254</v>
      </c>
      <c r="F278" s="1">
        <v>1819</v>
      </c>
      <c r="G278" s="32">
        <v>-52.932795</v>
      </c>
      <c r="H278">
        <v>-167.63348333333334</v>
      </c>
    </row>
    <row r="279" spans="1:8" ht="12.75">
      <c r="A279" s="17">
        <f t="shared" si="4"/>
        <v>268</v>
      </c>
      <c r="B279" s="37">
        <v>0.425</v>
      </c>
      <c r="C279" s="18">
        <v>0.3247214191383802</v>
      </c>
      <c r="D279" s="33">
        <v>20020220</v>
      </c>
      <c r="E279" s="55">
        <v>185129</v>
      </c>
      <c r="F279" s="1">
        <v>1847</v>
      </c>
      <c r="G279" s="32">
        <v>-52.905835</v>
      </c>
      <c r="H279">
        <v>-167.60376166666666</v>
      </c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3"/>
  <sheetViews>
    <sheetView tabSelected="1" zoomScale="70" zoomScaleNormal="70" workbookViewId="0" topLeftCell="A1">
      <selection activeCell="M14" sqref="M14"/>
    </sheetView>
  </sheetViews>
  <sheetFormatPr defaultColWidth="9.140625" defaultRowHeight="12.75"/>
  <cols>
    <col min="1" max="1" width="4.140625" style="4" customWidth="1"/>
    <col min="2" max="2" width="7.28125" style="1" customWidth="1"/>
    <col min="3" max="3" width="8.57421875" style="39" customWidth="1"/>
    <col min="4" max="4" width="6.140625" style="6" customWidth="1"/>
    <col min="5" max="5" width="3.7109375" style="5" customWidth="1"/>
    <col min="6" max="6" width="4.00390625" style="5" customWidth="1"/>
    <col min="7" max="8" width="5.421875" style="6" customWidth="1"/>
    <col min="9" max="10" width="6.7109375" style="7" customWidth="1"/>
    <col min="11" max="11" width="7.28125" style="7" customWidth="1"/>
    <col min="12" max="12" width="7.421875" style="8" customWidth="1"/>
    <col min="13" max="13" width="15.00390625" style="12" customWidth="1"/>
    <col min="14" max="14" width="7.7109375" style="1" customWidth="1"/>
    <col min="15" max="15" width="15.00390625" style="12" customWidth="1"/>
    <col min="17" max="17" width="6.8515625" style="1" customWidth="1"/>
    <col min="18" max="18" width="7.28125" style="33" bestFit="1" customWidth="1"/>
    <col min="19" max="19" width="6.8515625" style="12" bestFit="1" customWidth="1"/>
    <col min="20" max="20" width="7.28125" style="33" bestFit="1" customWidth="1"/>
    <col min="21" max="21" width="10.00390625" style="5" bestFit="1" customWidth="1"/>
    <col min="22" max="22" width="6.7109375" style="5" customWidth="1"/>
    <col min="23" max="23" width="9.28125" style="1" customWidth="1"/>
    <col min="24" max="24" width="10.7109375" style="0" customWidth="1"/>
    <col min="26" max="26" width="10.140625" style="6" customWidth="1"/>
    <col min="27" max="28" width="10.140625" style="5" customWidth="1"/>
    <col min="29" max="16384" width="10.140625" style="6" customWidth="1"/>
  </cols>
  <sheetData>
    <row r="1" spans="1:28" s="48" customFormat="1" ht="12.75">
      <c r="A1" s="54" t="s">
        <v>99</v>
      </c>
      <c r="B1" s="40"/>
      <c r="C1" s="39"/>
      <c r="E1" s="39"/>
      <c r="F1" s="39"/>
      <c r="I1" s="49"/>
      <c r="J1" s="49"/>
      <c r="K1" s="49"/>
      <c r="L1" s="50"/>
      <c r="M1" s="41"/>
      <c r="N1" s="40"/>
      <c r="O1" s="41"/>
      <c r="P1" s="51"/>
      <c r="Q1" s="40"/>
      <c r="R1" s="52"/>
      <c r="S1" s="41"/>
      <c r="T1" s="52"/>
      <c r="U1" s="39"/>
      <c r="V1" s="39"/>
      <c r="W1" s="40"/>
      <c r="X1" s="51"/>
      <c r="Y1" s="51"/>
      <c r="AA1" s="39"/>
      <c r="AB1" s="39"/>
    </row>
    <row r="2" spans="1:28" s="48" customFormat="1" ht="12.75">
      <c r="A2" s="53" t="s">
        <v>98</v>
      </c>
      <c r="B2" s="40"/>
      <c r="C2" s="39"/>
      <c r="E2" s="39"/>
      <c r="F2" s="39"/>
      <c r="I2" s="49"/>
      <c r="J2" s="49"/>
      <c r="K2" s="49"/>
      <c r="L2" s="50"/>
      <c r="M2" s="41"/>
      <c r="N2" s="40"/>
      <c r="O2" s="41"/>
      <c r="P2" s="51"/>
      <c r="Q2" s="40"/>
      <c r="R2" s="52"/>
      <c r="S2" s="41"/>
      <c r="T2" s="52"/>
      <c r="U2" s="39"/>
      <c r="V2" s="39"/>
      <c r="W2" s="40"/>
      <c r="X2" s="51"/>
      <c r="Y2" s="51"/>
      <c r="AA2" s="39"/>
      <c r="AB2" s="39"/>
    </row>
    <row r="3" spans="1:28" s="48" customFormat="1" ht="12.75">
      <c r="A3" s="53" t="s">
        <v>95</v>
      </c>
      <c r="B3" s="40"/>
      <c r="C3" s="39"/>
      <c r="E3" s="39"/>
      <c r="F3" s="39"/>
      <c r="I3" s="49"/>
      <c r="J3" s="49"/>
      <c r="K3" s="49"/>
      <c r="L3" s="50"/>
      <c r="M3" s="41"/>
      <c r="N3" s="40"/>
      <c r="O3" s="41"/>
      <c r="P3" s="51"/>
      <c r="Q3" s="40"/>
      <c r="R3" s="52"/>
      <c r="S3" s="41"/>
      <c r="T3" s="52"/>
      <c r="U3" s="39"/>
      <c r="V3" s="39"/>
      <c r="W3" s="40"/>
      <c r="X3" s="51"/>
      <c r="Y3" s="51"/>
      <c r="AA3" s="39"/>
      <c r="AB3" s="39"/>
    </row>
    <row r="4" spans="1:28" s="48" customFormat="1" ht="12.75">
      <c r="A4" s="53" t="s">
        <v>103</v>
      </c>
      <c r="B4" s="40"/>
      <c r="C4" s="39"/>
      <c r="E4" s="39"/>
      <c r="F4" s="39"/>
      <c r="I4" s="49"/>
      <c r="J4" s="49"/>
      <c r="K4" s="49"/>
      <c r="L4" s="50"/>
      <c r="M4" s="41"/>
      <c r="N4" s="40"/>
      <c r="O4" s="41"/>
      <c r="P4" s="51"/>
      <c r="Q4" s="40"/>
      <c r="R4" s="52"/>
      <c r="S4" s="41"/>
      <c r="T4" s="52"/>
      <c r="U4" s="39"/>
      <c r="V4" s="39"/>
      <c r="W4" s="40"/>
      <c r="X4" s="51"/>
      <c r="Y4" s="51"/>
      <c r="AA4" s="39"/>
      <c r="AB4" s="39"/>
    </row>
    <row r="5" spans="1:28" s="48" customFormat="1" ht="12.75">
      <c r="A5" s="53" t="s">
        <v>97</v>
      </c>
      <c r="B5" s="40"/>
      <c r="C5" s="39"/>
      <c r="E5" s="39"/>
      <c r="F5" s="39"/>
      <c r="I5" s="49"/>
      <c r="J5" s="49"/>
      <c r="K5" s="49"/>
      <c r="L5" s="50"/>
      <c r="M5" s="41"/>
      <c r="N5" s="40"/>
      <c r="O5" s="41"/>
      <c r="P5" s="51"/>
      <c r="Q5" s="40"/>
      <c r="R5" s="52"/>
      <c r="S5" s="41"/>
      <c r="T5" s="52"/>
      <c r="U5" s="39"/>
      <c r="V5" s="39"/>
      <c r="W5" s="40"/>
      <c r="X5" s="51"/>
      <c r="Y5" s="51"/>
      <c r="AA5" s="39"/>
      <c r="AB5" s="39"/>
    </row>
    <row r="7" spans="2:10" ht="18.75">
      <c r="B7" s="25" t="s">
        <v>28</v>
      </c>
      <c r="D7" s="5"/>
      <c r="E7" s="38"/>
      <c r="I7" s="6"/>
      <c r="J7" s="6"/>
    </row>
    <row r="8" spans="1:10" ht="18.75">
      <c r="A8" s="9" t="s">
        <v>29</v>
      </c>
      <c r="D8" s="11"/>
      <c r="E8" s="38"/>
      <c r="F8" s="46" t="s">
        <v>30</v>
      </c>
      <c r="I8" s="6"/>
      <c r="J8" s="6"/>
    </row>
    <row r="9" spans="1:10" ht="18.75">
      <c r="A9" s="9"/>
      <c r="D9" s="11"/>
      <c r="E9" s="38"/>
      <c r="I9" s="6"/>
      <c r="J9" s="6"/>
    </row>
    <row r="10" spans="4:10" ht="12.75">
      <c r="D10" s="13" t="s">
        <v>31</v>
      </c>
      <c r="E10" s="5">
        <v>1.75</v>
      </c>
      <c r="F10" s="5" t="s">
        <v>32</v>
      </c>
      <c r="H10" s="10" t="s">
        <v>33</v>
      </c>
      <c r="I10" s="14" t="s">
        <v>34</v>
      </c>
      <c r="J10" s="14"/>
    </row>
    <row r="11" spans="1:10" ht="12.75">
      <c r="A11" s="15"/>
      <c r="D11" s="13" t="s">
        <v>35</v>
      </c>
      <c r="E11" s="5">
        <v>2.069</v>
      </c>
      <c r="H11" s="10" t="s">
        <v>36</v>
      </c>
      <c r="I11" s="14" t="s">
        <v>37</v>
      </c>
      <c r="J11" s="14"/>
    </row>
    <row r="12" spans="3:28" ht="12.75">
      <c r="C12" s="45" t="s">
        <v>38</v>
      </c>
      <c r="D12" s="14" t="s">
        <v>84</v>
      </c>
      <c r="E12" s="34">
        <v>8</v>
      </c>
      <c r="K12" s="7" t="s">
        <v>32</v>
      </c>
      <c r="AA12" s="20" t="s">
        <v>96</v>
      </c>
      <c r="AB12" s="20" t="s">
        <v>96</v>
      </c>
    </row>
    <row r="13" spans="1:28" s="5" customFormat="1" ht="12.75">
      <c r="A13" s="16"/>
      <c r="B13" s="2"/>
      <c r="C13" s="20" t="s">
        <v>38</v>
      </c>
      <c r="D13" s="16" t="s">
        <v>38</v>
      </c>
      <c r="E13" s="20"/>
      <c r="F13" s="20"/>
      <c r="G13" s="28"/>
      <c r="H13" s="28"/>
      <c r="I13" s="29"/>
      <c r="J13" s="29"/>
      <c r="K13" s="28"/>
      <c r="L13" s="20"/>
      <c r="M13" s="20" t="s">
        <v>39</v>
      </c>
      <c r="N13" s="2" t="s">
        <v>86</v>
      </c>
      <c r="O13" s="20" t="s">
        <v>23</v>
      </c>
      <c r="P13" s="20" t="s">
        <v>0</v>
      </c>
      <c r="Q13" s="2" t="s">
        <v>94</v>
      </c>
      <c r="R13" s="30" t="s">
        <v>63</v>
      </c>
      <c r="S13" s="28" t="s">
        <v>63</v>
      </c>
      <c r="T13" s="30" t="s">
        <v>66</v>
      </c>
      <c r="U13" s="20" t="s">
        <v>66</v>
      </c>
      <c r="V13" s="20" t="s">
        <v>89</v>
      </c>
      <c r="W13" s="2" t="s">
        <v>5</v>
      </c>
      <c r="X13" s="2" t="s">
        <v>4</v>
      </c>
      <c r="Y13" s="1"/>
      <c r="AA13" s="20" t="s">
        <v>63</v>
      </c>
      <c r="AB13" s="20" t="s">
        <v>66</v>
      </c>
    </row>
    <row r="14" spans="1:25" s="5" customFormat="1" ht="12.75">
      <c r="A14" s="26" t="s">
        <v>85</v>
      </c>
      <c r="B14" s="2" t="s">
        <v>88</v>
      </c>
      <c r="C14" s="20" t="s">
        <v>61</v>
      </c>
      <c r="D14" s="16" t="s">
        <v>40</v>
      </c>
      <c r="E14" s="20" t="s">
        <v>41</v>
      </c>
      <c r="F14" s="20" t="s">
        <v>42</v>
      </c>
      <c r="G14" s="27" t="s">
        <v>2</v>
      </c>
      <c r="H14" s="27" t="s">
        <v>3</v>
      </c>
      <c r="I14" s="31" t="s">
        <v>43</v>
      </c>
      <c r="J14" s="31" t="s">
        <v>43</v>
      </c>
      <c r="K14" s="27" t="s">
        <v>62</v>
      </c>
      <c r="L14" s="26" t="s">
        <v>44</v>
      </c>
      <c r="M14" s="20" t="s">
        <v>45</v>
      </c>
      <c r="N14" s="2" t="s">
        <v>87</v>
      </c>
      <c r="O14" s="20" t="s">
        <v>1</v>
      </c>
      <c r="P14" s="20" t="s">
        <v>1</v>
      </c>
      <c r="Q14" s="2" t="s">
        <v>0</v>
      </c>
      <c r="R14" s="30" t="s">
        <v>64</v>
      </c>
      <c r="S14" s="28" t="s">
        <v>65</v>
      </c>
      <c r="T14" s="30" t="s">
        <v>64</v>
      </c>
      <c r="U14" s="20" t="s">
        <v>65</v>
      </c>
      <c r="V14" s="20" t="s">
        <v>5</v>
      </c>
      <c r="W14" s="2" t="s">
        <v>6</v>
      </c>
      <c r="X14" s="2"/>
      <c r="Y14" s="1"/>
    </row>
    <row r="15" spans="1:15" ht="12.75">
      <c r="A15" s="16"/>
      <c r="C15" s="39" t="s">
        <v>46</v>
      </c>
      <c r="D15" s="10" t="s">
        <v>46</v>
      </c>
      <c r="G15" s="7"/>
      <c r="H15" s="7"/>
      <c r="I15" s="8"/>
      <c r="J15" s="8"/>
      <c r="L15" s="6"/>
      <c r="M15" s="5"/>
      <c r="O15" s="5"/>
    </row>
    <row r="16" spans="1:28" ht="15.75">
      <c r="A16" s="17">
        <v>1</v>
      </c>
      <c r="B16" s="37">
        <v>0.372</v>
      </c>
      <c r="C16" s="40">
        <v>273</v>
      </c>
      <c r="D16" s="10">
        <v>8</v>
      </c>
      <c r="E16" s="5">
        <v>1</v>
      </c>
      <c r="F16" s="5">
        <v>1</v>
      </c>
      <c r="G16" s="1">
        <v>15.5</v>
      </c>
      <c r="H16" s="1">
        <v>9.04</v>
      </c>
      <c r="I16" s="18">
        <f aca="true" t="shared" si="0" ref="I16:I42">$E$10*(+G16-H16)*(D16/C16)*E16</f>
        <v>0.33128205128205135</v>
      </c>
      <c r="J16" s="18">
        <f aca="true" t="shared" si="1" ref="J16:J42">$E$10*(+G16-H16)*(D16/C16)*E16*(7.87/V16)</f>
        <v>0.3439564305527367</v>
      </c>
      <c r="K16" s="8">
        <f>$E$10*M16*($E$12/C16)*E16</f>
        <v>0.16429538461538457</v>
      </c>
      <c r="L16" s="8">
        <f aca="true" t="shared" si="2" ref="L16:L24">G16/H16</f>
        <v>1.7146017699115046</v>
      </c>
      <c r="M16" s="32">
        <f aca="true" t="shared" si="3" ref="M16:M24">H16*$E$11-G16</f>
        <v>3.203759999999999</v>
      </c>
      <c r="N16" s="1">
        <v>11922</v>
      </c>
      <c r="O16" s="33">
        <v>20020119</v>
      </c>
      <c r="P16">
        <v>10855</v>
      </c>
      <c r="Q16" s="1" t="s">
        <v>93</v>
      </c>
      <c r="R16" s="33">
        <v>-46</v>
      </c>
      <c r="S16" s="12">
        <v>37.4</v>
      </c>
      <c r="T16" s="33">
        <v>176</v>
      </c>
      <c r="U16" s="12">
        <v>23.3</v>
      </c>
      <c r="V16" s="44">
        <v>7.58</v>
      </c>
      <c r="W16" s="1">
        <v>1</v>
      </c>
      <c r="X16" t="s">
        <v>7</v>
      </c>
      <c r="AA16" s="32">
        <f>R16-S16/60</f>
        <v>-46.623333333333335</v>
      </c>
      <c r="AB16" s="32">
        <f>T16+U16/60</f>
        <v>176.38833333333332</v>
      </c>
    </row>
    <row r="17" spans="1:28" ht="15.75">
      <c r="A17" s="17">
        <f>A16+1</f>
        <v>2</v>
      </c>
      <c r="B17" s="37">
        <v>0.409</v>
      </c>
      <c r="C17" s="40">
        <v>278</v>
      </c>
      <c r="D17" s="10">
        <v>8</v>
      </c>
      <c r="E17" s="5">
        <v>1</v>
      </c>
      <c r="F17" s="5">
        <v>1</v>
      </c>
      <c r="G17" s="1">
        <v>23.3</v>
      </c>
      <c r="H17" s="1">
        <v>16</v>
      </c>
      <c r="I17" s="18">
        <f t="shared" si="0"/>
        <v>0.3676258992805756</v>
      </c>
      <c r="J17" s="18">
        <f t="shared" si="1"/>
        <v>0.38169074239289313</v>
      </c>
      <c r="K17" s="8">
        <f>$E$10*M17/F17*($E$12/C17)*E17</f>
        <v>0.49372661870503587</v>
      </c>
      <c r="L17" s="8">
        <f t="shared" si="2"/>
        <v>1.45625</v>
      </c>
      <c r="M17" s="32">
        <f t="shared" si="3"/>
        <v>9.803999999999998</v>
      </c>
      <c r="N17" s="1">
        <v>11922</v>
      </c>
      <c r="O17" s="33">
        <v>20020119</v>
      </c>
      <c r="P17">
        <v>23640</v>
      </c>
      <c r="Q17" s="1" t="s">
        <v>93</v>
      </c>
      <c r="R17" s="33">
        <v>-47</v>
      </c>
      <c r="S17" s="12">
        <v>22.3</v>
      </c>
      <c r="T17" s="33">
        <v>177</v>
      </c>
      <c r="U17" s="12">
        <v>14.1</v>
      </c>
      <c r="V17" s="44">
        <v>7.58</v>
      </c>
      <c r="W17" s="1">
        <v>1</v>
      </c>
      <c r="X17" t="s">
        <v>8</v>
      </c>
      <c r="AA17" s="32">
        <f aca="true" t="shared" si="4" ref="AA17:AA78">R17-S17/60</f>
        <v>-47.37166666666667</v>
      </c>
      <c r="AB17" s="32">
        <f>T17+U17/60</f>
        <v>177.235</v>
      </c>
    </row>
    <row r="18" spans="1:28" ht="15.75">
      <c r="A18" s="17">
        <f aca="true" t="shared" si="5" ref="A18:A81">A17+1</f>
        <v>3</v>
      </c>
      <c r="B18" s="37">
        <v>0.379</v>
      </c>
      <c r="C18" s="40">
        <v>278</v>
      </c>
      <c r="D18" s="10">
        <v>8</v>
      </c>
      <c r="E18" s="5">
        <v>1</v>
      </c>
      <c r="F18" s="5">
        <v>1</v>
      </c>
      <c r="G18" s="1">
        <v>22.4</v>
      </c>
      <c r="H18" s="1">
        <v>12.3</v>
      </c>
      <c r="I18" s="18">
        <f t="shared" si="0"/>
        <v>0.5086330935251798</v>
      </c>
      <c r="J18" s="18">
        <f t="shared" si="1"/>
        <v>0.5280926709819479</v>
      </c>
      <c r="K18" s="8">
        <f>$E$10*M18/F18*($E$12/C18)*E18</f>
        <v>0.15353165467625918</v>
      </c>
      <c r="L18" s="8">
        <f t="shared" si="2"/>
        <v>1.8211382113821135</v>
      </c>
      <c r="M18" s="32">
        <f t="shared" si="3"/>
        <v>3.0487000000000037</v>
      </c>
      <c r="N18" s="1">
        <v>12019</v>
      </c>
      <c r="O18" s="33">
        <v>20020119</v>
      </c>
      <c r="P18">
        <v>24343</v>
      </c>
      <c r="Q18" s="1" t="s">
        <v>93</v>
      </c>
      <c r="R18" s="33">
        <v>-49</v>
      </c>
      <c r="S18" s="12">
        <v>31.8</v>
      </c>
      <c r="T18" s="33">
        <v>179</v>
      </c>
      <c r="U18" s="12">
        <v>44.5</v>
      </c>
      <c r="V18" s="44">
        <v>7.58</v>
      </c>
      <c r="W18" s="1">
        <v>1</v>
      </c>
      <c r="X18" t="s">
        <v>9</v>
      </c>
      <c r="AA18" s="32">
        <f t="shared" si="4"/>
        <v>-49.53</v>
      </c>
      <c r="AB18" s="32">
        <f>T18+U18/60</f>
        <v>179.74166666666667</v>
      </c>
    </row>
    <row r="19" spans="1:28" ht="12.75">
      <c r="A19" s="17">
        <f t="shared" si="5"/>
        <v>4</v>
      </c>
      <c r="B19" s="37">
        <v>0.057</v>
      </c>
      <c r="C19" s="40">
        <v>278</v>
      </c>
      <c r="D19" s="10">
        <v>8</v>
      </c>
      <c r="E19" s="5">
        <v>1</v>
      </c>
      <c r="F19" s="5">
        <v>1</v>
      </c>
      <c r="G19" s="1">
        <v>8.99</v>
      </c>
      <c r="H19" s="1">
        <v>5.62</v>
      </c>
      <c r="I19" s="18">
        <f t="shared" si="0"/>
        <v>0.16971223021582735</v>
      </c>
      <c r="J19" s="18">
        <f t="shared" si="1"/>
        <v>0.18122595004051034</v>
      </c>
      <c r="K19" s="8">
        <f>$E$10*M19/F19*($E$12/C19)*E19</f>
        <v>0.13283784172661867</v>
      </c>
      <c r="L19" s="8">
        <f t="shared" si="2"/>
        <v>1.599644128113879</v>
      </c>
      <c r="M19" s="32">
        <f t="shared" si="3"/>
        <v>2.6377799999999993</v>
      </c>
      <c r="N19" s="1">
        <v>12020</v>
      </c>
      <c r="O19" s="33">
        <v>20020119</v>
      </c>
      <c r="P19">
        <v>25141</v>
      </c>
      <c r="Q19" s="1">
        <v>2238</v>
      </c>
      <c r="R19" s="33">
        <v>-50</v>
      </c>
      <c r="S19" s="12">
        <v>4.2</v>
      </c>
      <c r="T19" s="33">
        <v>179</v>
      </c>
      <c r="U19" s="12">
        <v>36.8</v>
      </c>
      <c r="V19" s="44">
        <v>7.37</v>
      </c>
      <c r="W19" s="1">
        <v>2</v>
      </c>
      <c r="X19" t="s">
        <v>10</v>
      </c>
      <c r="AA19" s="32">
        <f t="shared" si="4"/>
        <v>-50.07</v>
      </c>
      <c r="AB19" s="32">
        <f>T19+U19/60</f>
        <v>179.61333333333334</v>
      </c>
    </row>
    <row r="20" spans="1:28" ht="12.75">
      <c r="A20" s="17">
        <f t="shared" si="5"/>
        <v>5</v>
      </c>
      <c r="B20" s="37">
        <v>0.122</v>
      </c>
      <c r="C20" s="40">
        <v>278</v>
      </c>
      <c r="D20" s="10">
        <v>8</v>
      </c>
      <c r="E20" s="5">
        <v>1</v>
      </c>
      <c r="F20" s="5">
        <v>1</v>
      </c>
      <c r="G20" s="1">
        <v>12.8</v>
      </c>
      <c r="H20" s="1">
        <v>6.64</v>
      </c>
      <c r="I20" s="18">
        <f t="shared" si="0"/>
        <v>0.3102158273381295</v>
      </c>
      <c r="J20" s="18">
        <f t="shared" si="1"/>
        <v>0.33126167722538385</v>
      </c>
      <c r="K20" s="8">
        <f>$E$10*M20*($E$12/C20)*E20</f>
        <v>0.047245467625899186</v>
      </c>
      <c r="L20" s="8">
        <f t="shared" si="2"/>
        <v>1.9277108433734942</v>
      </c>
      <c r="M20" s="32">
        <f t="shared" si="3"/>
        <v>0.9381599999999981</v>
      </c>
      <c r="N20" s="1">
        <v>12103</v>
      </c>
      <c r="O20" s="33">
        <v>20020119</v>
      </c>
      <c r="P20">
        <v>31228</v>
      </c>
      <c r="Q20" s="1">
        <v>254</v>
      </c>
      <c r="R20" s="33">
        <v>-50</v>
      </c>
      <c r="S20" s="12">
        <v>43.16</v>
      </c>
      <c r="T20" s="33">
        <v>-178</v>
      </c>
      <c r="U20" s="12">
        <v>49.7</v>
      </c>
      <c r="V20" s="44">
        <v>7.37</v>
      </c>
      <c r="W20" s="1">
        <v>2</v>
      </c>
      <c r="AA20" s="32">
        <f t="shared" si="4"/>
        <v>-50.71933333333333</v>
      </c>
      <c r="AB20" s="32">
        <f>T20-U20/60</f>
        <v>-178.82833333333335</v>
      </c>
    </row>
    <row r="21" spans="1:28" ht="12.75">
      <c r="A21" s="17">
        <f t="shared" si="5"/>
        <v>6</v>
      </c>
      <c r="B21" s="37">
        <v>0.576</v>
      </c>
      <c r="C21" s="40">
        <v>278</v>
      </c>
      <c r="D21" s="10">
        <v>8</v>
      </c>
      <c r="E21" s="5">
        <v>1</v>
      </c>
      <c r="F21" s="5">
        <v>1</v>
      </c>
      <c r="G21" s="1">
        <v>11.2</v>
      </c>
      <c r="H21" s="1">
        <v>5.88</v>
      </c>
      <c r="I21" s="18">
        <f t="shared" si="0"/>
        <v>0.26791366906474817</v>
      </c>
      <c r="J21" s="18">
        <f t="shared" si="1"/>
        <v>0.2860896303310133</v>
      </c>
      <c r="K21" s="8">
        <f>$E$10*M21/F21*($E$12/C21)*E21</f>
        <v>0.048633381294964084</v>
      </c>
      <c r="L21" s="8">
        <f t="shared" si="2"/>
        <v>1.9047619047619047</v>
      </c>
      <c r="M21" s="32">
        <f t="shared" si="3"/>
        <v>0.965720000000001</v>
      </c>
      <c r="N21" s="1">
        <v>12105</v>
      </c>
      <c r="O21" s="33">
        <v>20020119</v>
      </c>
      <c r="P21">
        <v>40928</v>
      </c>
      <c r="Q21" s="1">
        <v>747</v>
      </c>
      <c r="R21" s="33">
        <v>-51</v>
      </c>
      <c r="S21" s="12">
        <v>28.86</v>
      </c>
      <c r="T21" s="33">
        <v>-177</v>
      </c>
      <c r="U21" s="12">
        <v>53.66</v>
      </c>
      <c r="V21" s="44">
        <v>7.37</v>
      </c>
      <c r="W21" s="1">
        <v>2</v>
      </c>
      <c r="AA21" s="32">
        <f t="shared" si="4"/>
        <v>-51.481</v>
      </c>
      <c r="AB21" s="32">
        <f aca="true" t="shared" si="6" ref="AB21:AB84">T21-U21/60</f>
        <v>-177.89433333333332</v>
      </c>
    </row>
    <row r="22" spans="1:28" ht="12.75">
      <c r="A22" s="17">
        <f t="shared" si="5"/>
        <v>7</v>
      </c>
      <c r="B22" s="37">
        <v>1.534</v>
      </c>
      <c r="C22" s="40">
        <v>278</v>
      </c>
      <c r="D22" s="10">
        <v>8</v>
      </c>
      <c r="E22" s="5">
        <v>1</v>
      </c>
      <c r="F22" s="5">
        <v>1</v>
      </c>
      <c r="G22" s="1">
        <v>19.3</v>
      </c>
      <c r="H22" s="1">
        <v>10.4</v>
      </c>
      <c r="I22" s="18">
        <f t="shared" si="0"/>
        <v>0.44820143884892094</v>
      </c>
      <c r="J22" s="18">
        <f t="shared" si="1"/>
        <v>0.47860859209511636</v>
      </c>
      <c r="K22" s="8">
        <f>$E$10*M22/F22*($E$12/C22)*E22</f>
        <v>0.11167769784172667</v>
      </c>
      <c r="L22" s="8">
        <f t="shared" si="2"/>
        <v>1.8557692307692308</v>
      </c>
      <c r="M22" s="32">
        <f t="shared" si="3"/>
        <v>2.217600000000001</v>
      </c>
      <c r="N22" s="1">
        <v>12105</v>
      </c>
      <c r="O22" s="33">
        <v>20020121</v>
      </c>
      <c r="P22">
        <v>103709</v>
      </c>
      <c r="Q22" s="1">
        <v>2234</v>
      </c>
      <c r="R22" s="33">
        <v>-51</v>
      </c>
      <c r="S22" s="12">
        <v>54.95</v>
      </c>
      <c r="T22" s="33">
        <v>-177</v>
      </c>
      <c r="U22" s="12">
        <v>21.27</v>
      </c>
      <c r="V22" s="44">
        <v>7.37</v>
      </c>
      <c r="W22" s="1">
        <v>2</v>
      </c>
      <c r="AA22" s="32">
        <f t="shared" si="4"/>
        <v>-51.91583333333333</v>
      </c>
      <c r="AB22" s="32">
        <f t="shared" si="6"/>
        <v>-177.3545</v>
      </c>
    </row>
    <row r="23" spans="1:28" ht="12.75">
      <c r="A23" s="17">
        <f t="shared" si="5"/>
        <v>8</v>
      </c>
      <c r="B23" s="37">
        <v>1.084</v>
      </c>
      <c r="C23" s="40">
        <v>278</v>
      </c>
      <c r="D23" s="10">
        <v>8</v>
      </c>
      <c r="E23" s="5">
        <v>1</v>
      </c>
      <c r="F23" s="5">
        <v>1</v>
      </c>
      <c r="G23" s="1">
        <v>27.4</v>
      </c>
      <c r="H23" s="1">
        <v>15.3</v>
      </c>
      <c r="I23" s="18">
        <f t="shared" si="0"/>
        <v>0.6093525179856114</v>
      </c>
      <c r="J23" s="18">
        <f t="shared" si="1"/>
        <v>0.6506925802641468</v>
      </c>
      <c r="K23" s="8">
        <f>$E$10*M23/F23*($E$12/C23)*E23</f>
        <v>0.21431582733812957</v>
      </c>
      <c r="L23" s="8">
        <f t="shared" si="2"/>
        <v>1.7908496732026142</v>
      </c>
      <c r="M23" s="32">
        <f t="shared" si="3"/>
        <v>4.255700000000001</v>
      </c>
      <c r="N23" s="1">
        <v>12119</v>
      </c>
      <c r="O23" s="33">
        <v>20020121</v>
      </c>
      <c r="P23">
        <v>213604</v>
      </c>
      <c r="Q23" s="1">
        <v>1942</v>
      </c>
      <c r="R23" s="33">
        <v>-53</v>
      </c>
      <c r="S23" s="12">
        <v>20.63</v>
      </c>
      <c r="T23" s="33">
        <v>-175</v>
      </c>
      <c r="U23" s="12">
        <v>32.45</v>
      </c>
      <c r="V23" s="44">
        <v>7.37</v>
      </c>
      <c r="W23" s="1">
        <v>2</v>
      </c>
      <c r="X23" t="s">
        <v>11</v>
      </c>
      <c r="AA23" s="32">
        <f t="shared" si="4"/>
        <v>-53.343833333333336</v>
      </c>
      <c r="AB23" s="32">
        <f t="shared" si="6"/>
        <v>-175.54083333333332</v>
      </c>
    </row>
    <row r="24" spans="1:28" ht="12.75">
      <c r="A24" s="17">
        <f t="shared" si="5"/>
        <v>9</v>
      </c>
      <c r="B24" s="37">
        <v>0.33</v>
      </c>
      <c r="C24" s="40">
        <v>278</v>
      </c>
      <c r="D24" s="10">
        <v>8</v>
      </c>
      <c r="E24" s="5">
        <v>1</v>
      </c>
      <c r="F24" s="5">
        <v>1</v>
      </c>
      <c r="G24" s="1">
        <v>16.9</v>
      </c>
      <c r="H24" s="1">
        <v>9.4</v>
      </c>
      <c r="I24" s="18">
        <f t="shared" si="0"/>
        <v>0.37769784172661863</v>
      </c>
      <c r="J24" s="18">
        <f t="shared" si="1"/>
        <v>0.4033218472711653</v>
      </c>
      <c r="K24" s="8">
        <f>$E$10*M24/F24*($E$12/C24)*E24</f>
        <v>0.12834676258992808</v>
      </c>
      <c r="L24" s="8">
        <f t="shared" si="2"/>
        <v>1.7978723404255317</v>
      </c>
      <c r="M24" s="32">
        <f t="shared" si="3"/>
        <v>2.5486000000000004</v>
      </c>
      <c r="N24" s="1">
        <v>12119</v>
      </c>
      <c r="O24" s="33">
        <v>20020122</v>
      </c>
      <c r="P24">
        <v>35211</v>
      </c>
      <c r="Q24" s="1">
        <v>232</v>
      </c>
      <c r="R24" s="33">
        <v>-53</v>
      </c>
      <c r="S24" s="12">
        <v>39.11</v>
      </c>
      <c r="T24" s="33">
        <v>-174</v>
      </c>
      <c r="U24" s="12">
        <v>58.76</v>
      </c>
      <c r="V24" s="44">
        <v>7.37</v>
      </c>
      <c r="W24" s="1">
        <v>2</v>
      </c>
      <c r="X24" t="s">
        <v>12</v>
      </c>
      <c r="AA24" s="32">
        <f t="shared" si="4"/>
        <v>-53.651833333333336</v>
      </c>
      <c r="AB24" s="32">
        <f t="shared" si="6"/>
        <v>-174.97933333333333</v>
      </c>
    </row>
    <row r="25" spans="1:28" ht="12.75">
      <c r="A25" s="17">
        <f t="shared" si="5"/>
        <v>10</v>
      </c>
      <c r="B25" s="37">
        <v>1.499</v>
      </c>
      <c r="C25" s="40">
        <v>278</v>
      </c>
      <c r="D25" s="10">
        <v>8</v>
      </c>
      <c r="E25" s="5">
        <v>1</v>
      </c>
      <c r="F25" s="5">
        <v>1</v>
      </c>
      <c r="G25" s="1">
        <v>17.4</v>
      </c>
      <c r="H25" s="1">
        <v>9.85</v>
      </c>
      <c r="I25" s="18">
        <f t="shared" si="0"/>
        <v>0.3802158273381295</v>
      </c>
      <c r="J25" s="18">
        <f t="shared" si="1"/>
        <v>0.4060106595863065</v>
      </c>
      <c r="K25" s="8">
        <f aca="true" t="shared" si="7" ref="K25:K41">$E$10*M25/F25*($E$12/C25)*E25</f>
        <v>0.15005431654676257</v>
      </c>
      <c r="L25" s="8">
        <f aca="true" t="shared" si="8" ref="L25:L41">G25/H25</f>
        <v>1.766497461928934</v>
      </c>
      <c r="M25" s="32">
        <f aca="true" t="shared" si="9" ref="M25:M41">H25*$E$11-G25</f>
        <v>2.9796499999999995</v>
      </c>
      <c r="N25" s="1">
        <v>12119</v>
      </c>
      <c r="O25" s="33">
        <v>20020122</v>
      </c>
      <c r="P25">
        <v>93136</v>
      </c>
      <c r="Q25" s="1">
        <v>929</v>
      </c>
      <c r="R25" s="33">
        <v>-54</v>
      </c>
      <c r="S25" s="12">
        <v>30.26</v>
      </c>
      <c r="T25" s="33">
        <v>-173</v>
      </c>
      <c r="U25" s="12">
        <v>28.4</v>
      </c>
      <c r="V25" s="44">
        <v>7.37</v>
      </c>
      <c r="W25" s="1">
        <v>2</v>
      </c>
      <c r="AA25" s="32">
        <f t="shared" si="4"/>
        <v>-54.504333333333335</v>
      </c>
      <c r="AB25" s="32">
        <f t="shared" si="6"/>
        <v>-173.47333333333333</v>
      </c>
    </row>
    <row r="26" spans="1:28" ht="12.75">
      <c r="A26" s="17">
        <f t="shared" si="5"/>
        <v>11</v>
      </c>
      <c r="B26" s="37">
        <v>0.246</v>
      </c>
      <c r="C26" s="40">
        <v>278</v>
      </c>
      <c r="D26" s="10">
        <v>8</v>
      </c>
      <c r="E26" s="5">
        <v>1</v>
      </c>
      <c r="F26" s="5">
        <v>1</v>
      </c>
      <c r="G26" s="1">
        <v>17.8</v>
      </c>
      <c r="H26" s="1">
        <v>9.81</v>
      </c>
      <c r="I26" s="18">
        <f t="shared" si="0"/>
        <v>0.4023741007194245</v>
      </c>
      <c r="J26" s="18">
        <f t="shared" si="1"/>
        <v>0.4296722079595482</v>
      </c>
      <c r="K26" s="8">
        <f t="shared" si="7"/>
        <v>0.12574266187050362</v>
      </c>
      <c r="L26" s="8">
        <f t="shared" si="8"/>
        <v>1.8144750254841997</v>
      </c>
      <c r="M26" s="32">
        <f t="shared" si="9"/>
        <v>2.4968900000000005</v>
      </c>
      <c r="N26" s="1">
        <v>12209</v>
      </c>
      <c r="O26" s="33">
        <v>20020122</v>
      </c>
      <c r="P26">
        <v>182155</v>
      </c>
      <c r="Q26" s="1">
        <v>1820</v>
      </c>
      <c r="R26" s="33">
        <v>-55</v>
      </c>
      <c r="S26" s="12">
        <v>30.85</v>
      </c>
      <c r="T26" s="33">
        <v>-171</v>
      </c>
      <c r="U26" s="12">
        <v>38.76</v>
      </c>
      <c r="V26" s="44">
        <v>7.37</v>
      </c>
      <c r="W26" s="1">
        <v>2</v>
      </c>
      <c r="X26" t="s">
        <v>13</v>
      </c>
      <c r="AA26" s="32">
        <f t="shared" si="4"/>
        <v>-55.51416666666667</v>
      </c>
      <c r="AB26" s="32">
        <f t="shared" si="6"/>
        <v>-171.646</v>
      </c>
    </row>
    <row r="27" spans="1:28" ht="12.75" customHeight="1">
      <c r="A27" s="17">
        <f t="shared" si="5"/>
        <v>12</v>
      </c>
      <c r="B27" s="37">
        <v>0.299</v>
      </c>
      <c r="C27" s="40">
        <v>278</v>
      </c>
      <c r="D27" s="10">
        <v>8</v>
      </c>
      <c r="E27" s="5">
        <v>1</v>
      </c>
      <c r="F27" s="5">
        <v>1</v>
      </c>
      <c r="G27" s="1">
        <v>5.33</v>
      </c>
      <c r="H27" s="1">
        <v>3.11</v>
      </c>
      <c r="I27" s="18">
        <f t="shared" si="0"/>
        <v>0.11179856115107915</v>
      </c>
      <c r="J27" s="18">
        <f t="shared" si="1"/>
        <v>0.11938326679226498</v>
      </c>
      <c r="K27" s="8">
        <f t="shared" si="7"/>
        <v>0.0556268345323741</v>
      </c>
      <c r="L27" s="8">
        <f t="shared" si="8"/>
        <v>1.7138263665594857</v>
      </c>
      <c r="M27" s="32">
        <f t="shared" si="9"/>
        <v>1.10459</v>
      </c>
      <c r="N27" s="1">
        <v>12209</v>
      </c>
      <c r="O27" s="33">
        <v>20020122</v>
      </c>
      <c r="P27">
        <v>190737</v>
      </c>
      <c r="Q27" s="1">
        <v>1904</v>
      </c>
      <c r="R27" s="33">
        <v>-55</v>
      </c>
      <c r="S27" s="12">
        <v>36.7</v>
      </c>
      <c r="T27" s="33">
        <v>-171</v>
      </c>
      <c r="U27" s="12">
        <v>30.74</v>
      </c>
      <c r="V27" s="44">
        <v>7.37</v>
      </c>
      <c r="W27" s="1">
        <v>2</v>
      </c>
      <c r="X27" t="s">
        <v>13</v>
      </c>
      <c r="AA27" s="32">
        <f t="shared" si="4"/>
        <v>-55.611666666666665</v>
      </c>
      <c r="AB27" s="32">
        <f t="shared" si="6"/>
        <v>-171.51233333333334</v>
      </c>
    </row>
    <row r="28" spans="1:28" ht="12.75">
      <c r="A28" s="17">
        <f t="shared" si="5"/>
        <v>13</v>
      </c>
      <c r="B28" s="37">
        <v>0.205</v>
      </c>
      <c r="C28" s="40">
        <v>278</v>
      </c>
      <c r="D28" s="10">
        <v>8</v>
      </c>
      <c r="E28" s="5">
        <v>1</v>
      </c>
      <c r="F28" s="5">
        <v>1</v>
      </c>
      <c r="G28" s="1">
        <v>5.68</v>
      </c>
      <c r="H28" s="1">
        <v>3.22</v>
      </c>
      <c r="I28" s="18">
        <f t="shared" si="0"/>
        <v>0.12388489208633091</v>
      </c>
      <c r="J28" s="18">
        <f t="shared" si="1"/>
        <v>0.13228956590494223</v>
      </c>
      <c r="K28" s="8">
        <f t="shared" si="7"/>
        <v>0.04946230215827341</v>
      </c>
      <c r="L28" s="8">
        <f t="shared" si="8"/>
        <v>1.7639751552795029</v>
      </c>
      <c r="M28" s="32">
        <f t="shared" si="9"/>
        <v>0.9821800000000005</v>
      </c>
      <c r="N28" s="1">
        <v>12209</v>
      </c>
      <c r="O28" s="33">
        <v>20020122</v>
      </c>
      <c r="P28">
        <v>193354</v>
      </c>
      <c r="Q28" s="1">
        <v>1932</v>
      </c>
      <c r="R28" s="33">
        <v>-55</v>
      </c>
      <c r="S28" s="12">
        <v>40.5</v>
      </c>
      <c r="T28" s="33">
        <v>-171</v>
      </c>
      <c r="U28" s="12">
        <v>25.2</v>
      </c>
      <c r="V28" s="44">
        <v>7.37</v>
      </c>
      <c r="W28" s="1">
        <v>2</v>
      </c>
      <c r="X28" t="s">
        <v>14</v>
      </c>
      <c r="AA28" s="32">
        <f t="shared" si="4"/>
        <v>-55.675</v>
      </c>
      <c r="AB28" s="32">
        <f t="shared" si="6"/>
        <v>-171.42</v>
      </c>
    </row>
    <row r="29" spans="1:28" ht="12.75">
      <c r="A29" s="17">
        <f t="shared" si="5"/>
        <v>14</v>
      </c>
      <c r="B29" s="37">
        <v>0.269</v>
      </c>
      <c r="C29" s="40">
        <v>278</v>
      </c>
      <c r="D29" s="10">
        <v>8</v>
      </c>
      <c r="E29" s="5">
        <v>1</v>
      </c>
      <c r="F29" s="5">
        <v>1</v>
      </c>
      <c r="G29" s="1">
        <v>6.01</v>
      </c>
      <c r="H29" s="1">
        <v>3.45</v>
      </c>
      <c r="I29" s="18">
        <f t="shared" si="0"/>
        <v>0.1289208633093525</v>
      </c>
      <c r="J29" s="18">
        <f t="shared" si="1"/>
        <v>0.13766719053522444</v>
      </c>
      <c r="K29" s="8">
        <f t="shared" si="7"/>
        <v>0.05680827338129497</v>
      </c>
      <c r="L29" s="8">
        <f t="shared" si="8"/>
        <v>1.7420289855072462</v>
      </c>
      <c r="M29" s="32">
        <f t="shared" si="9"/>
        <v>1.12805</v>
      </c>
      <c r="N29" s="1">
        <v>12209</v>
      </c>
      <c r="O29" s="33">
        <v>20020122</v>
      </c>
      <c r="P29">
        <v>195332</v>
      </c>
      <c r="Q29" s="1">
        <v>1952</v>
      </c>
      <c r="R29" s="33">
        <v>-55</v>
      </c>
      <c r="S29" s="12">
        <v>43.34</v>
      </c>
      <c r="T29" s="33">
        <v>-171</v>
      </c>
      <c r="U29" s="12">
        <v>21.25</v>
      </c>
      <c r="V29" s="44">
        <v>7.37</v>
      </c>
      <c r="W29" s="1">
        <v>2</v>
      </c>
      <c r="X29" t="s">
        <v>14</v>
      </c>
      <c r="AA29" s="32">
        <f t="shared" si="4"/>
        <v>-55.72233333333333</v>
      </c>
      <c r="AB29" s="32">
        <f t="shared" si="6"/>
        <v>-171.35416666666666</v>
      </c>
    </row>
    <row r="30" spans="1:28" ht="12.75">
      <c r="A30" s="17">
        <f t="shared" si="5"/>
        <v>15</v>
      </c>
      <c r="B30" s="37">
        <v>0.154</v>
      </c>
      <c r="C30" s="40">
        <v>278</v>
      </c>
      <c r="D30" s="10">
        <v>8</v>
      </c>
      <c r="E30" s="5">
        <v>1</v>
      </c>
      <c r="F30" s="5">
        <v>1</v>
      </c>
      <c r="G30" s="1">
        <v>5.77</v>
      </c>
      <c r="H30" s="1">
        <v>3.15</v>
      </c>
      <c r="I30" s="18">
        <f t="shared" si="0"/>
        <v>0.13194244604316543</v>
      </c>
      <c r="J30" s="18">
        <f t="shared" si="1"/>
        <v>0.14089376531339373</v>
      </c>
      <c r="K30" s="8">
        <f t="shared" si="7"/>
        <v>0.037636330935251795</v>
      </c>
      <c r="L30" s="8">
        <f t="shared" si="8"/>
        <v>1.8317460317460317</v>
      </c>
      <c r="M30" s="32">
        <f t="shared" si="9"/>
        <v>0.74735</v>
      </c>
      <c r="N30" s="1">
        <v>12220</v>
      </c>
      <c r="O30" s="33">
        <v>20020122</v>
      </c>
      <c r="P30">
        <v>201309</v>
      </c>
      <c r="Q30" s="1">
        <v>2032</v>
      </c>
      <c r="R30" s="33">
        <v>-55</v>
      </c>
      <c r="S30" s="12">
        <v>39.37</v>
      </c>
      <c r="T30" s="33">
        <v>-171</v>
      </c>
      <c r="U30" s="12">
        <v>10.11</v>
      </c>
      <c r="V30" s="44">
        <v>7.37</v>
      </c>
      <c r="W30" s="1">
        <v>2</v>
      </c>
      <c r="X30" t="s">
        <v>14</v>
      </c>
      <c r="AA30" s="32">
        <f t="shared" si="4"/>
        <v>-55.656166666666664</v>
      </c>
      <c r="AB30" s="32">
        <f t="shared" si="6"/>
        <v>-171.1685</v>
      </c>
    </row>
    <row r="31" spans="1:28" ht="12.75">
      <c r="A31" s="17">
        <f t="shared" si="5"/>
        <v>16</v>
      </c>
      <c r="B31" s="37">
        <v>0.194</v>
      </c>
      <c r="C31" s="40">
        <v>278</v>
      </c>
      <c r="D31" s="10">
        <v>8</v>
      </c>
      <c r="E31" s="5">
        <v>1</v>
      </c>
      <c r="F31" s="5">
        <v>1</v>
      </c>
      <c r="G31" s="1">
        <v>8.4</v>
      </c>
      <c r="H31" s="1">
        <v>4.66</v>
      </c>
      <c r="I31" s="18">
        <f t="shared" si="0"/>
        <v>0.1883453237410072</v>
      </c>
      <c r="J31" s="18">
        <f t="shared" si="1"/>
        <v>0.2011231611725545</v>
      </c>
      <c r="K31" s="8">
        <f t="shared" si="7"/>
        <v>0.06252359712230218</v>
      </c>
      <c r="L31" s="8">
        <f t="shared" si="8"/>
        <v>1.8025751072961373</v>
      </c>
      <c r="M31" s="32">
        <f t="shared" si="9"/>
        <v>1.2415400000000005</v>
      </c>
      <c r="N31" s="1">
        <v>12220</v>
      </c>
      <c r="O31" s="33">
        <v>20020122</v>
      </c>
      <c r="P31">
        <v>212527</v>
      </c>
      <c r="Q31" s="1">
        <v>2122</v>
      </c>
      <c r="R31" s="33">
        <v>-55</v>
      </c>
      <c r="S31" s="12">
        <v>34.47</v>
      </c>
      <c r="T31" s="33">
        <v>-170</v>
      </c>
      <c r="U31" s="12">
        <v>59.04</v>
      </c>
      <c r="V31" s="44">
        <v>7.37</v>
      </c>
      <c r="W31" s="1">
        <v>2</v>
      </c>
      <c r="X31" t="s">
        <v>15</v>
      </c>
      <c r="AA31" s="32">
        <f t="shared" si="4"/>
        <v>-55.5745</v>
      </c>
      <c r="AB31" s="32">
        <f t="shared" si="6"/>
        <v>-170.984</v>
      </c>
    </row>
    <row r="32" spans="1:28" ht="12.75">
      <c r="A32" s="17">
        <f t="shared" si="5"/>
        <v>17</v>
      </c>
      <c r="B32" s="37">
        <v>0.5</v>
      </c>
      <c r="C32" s="40">
        <v>278</v>
      </c>
      <c r="D32" s="10">
        <v>8</v>
      </c>
      <c r="E32" s="5">
        <v>1</v>
      </c>
      <c r="F32" s="5">
        <v>1</v>
      </c>
      <c r="G32" s="1">
        <v>6.03</v>
      </c>
      <c r="H32" s="1">
        <v>3.33</v>
      </c>
      <c r="I32" s="18">
        <f t="shared" si="0"/>
        <v>0.13597122302158277</v>
      </c>
      <c r="J32" s="18">
        <f t="shared" si="1"/>
        <v>0.14519586501761958</v>
      </c>
      <c r="K32" s="8">
        <f t="shared" si="7"/>
        <v>0.04329776978417267</v>
      </c>
      <c r="L32" s="8">
        <f t="shared" si="8"/>
        <v>1.8108108108108107</v>
      </c>
      <c r="M32" s="32">
        <f t="shared" si="9"/>
        <v>0.8597700000000001</v>
      </c>
      <c r="N32" s="1">
        <v>12220</v>
      </c>
      <c r="O32" s="33">
        <v>20020122</v>
      </c>
      <c r="P32">
        <v>203503</v>
      </c>
      <c r="Q32" s="1">
        <v>2155</v>
      </c>
      <c r="R32" s="33">
        <v>-55</v>
      </c>
      <c r="S32" s="12">
        <v>33.25</v>
      </c>
      <c r="T32" s="33">
        <v>-171</v>
      </c>
      <c r="U32" s="12">
        <v>7.33</v>
      </c>
      <c r="V32" s="44">
        <v>7.37</v>
      </c>
      <c r="W32" s="1">
        <v>2</v>
      </c>
      <c r="X32" t="s">
        <v>15</v>
      </c>
      <c r="AA32" s="32">
        <f t="shared" si="4"/>
        <v>-55.55416666666667</v>
      </c>
      <c r="AB32" s="32">
        <f t="shared" si="6"/>
        <v>-171.12216666666666</v>
      </c>
    </row>
    <row r="33" spans="1:28" ht="12.75">
      <c r="A33" s="17">
        <f t="shared" si="5"/>
        <v>18</v>
      </c>
      <c r="B33" s="37">
        <v>0.143</v>
      </c>
      <c r="C33" s="40">
        <v>278</v>
      </c>
      <c r="D33" s="10">
        <v>8</v>
      </c>
      <c r="E33" s="5">
        <v>1</v>
      </c>
      <c r="F33" s="5">
        <v>1</v>
      </c>
      <c r="G33" s="1">
        <v>5.98</v>
      </c>
      <c r="H33" s="1">
        <v>3.3</v>
      </c>
      <c r="I33" s="18">
        <f t="shared" si="0"/>
        <v>0.13496402877697847</v>
      </c>
      <c r="J33" s="18">
        <f t="shared" si="1"/>
        <v>0.14412034009156316</v>
      </c>
      <c r="K33" s="8">
        <f t="shared" si="7"/>
        <v>0.0426899280575539</v>
      </c>
      <c r="L33" s="8">
        <f t="shared" si="8"/>
        <v>1.8121212121212122</v>
      </c>
      <c r="M33" s="32">
        <f t="shared" si="9"/>
        <v>0.8476999999999988</v>
      </c>
      <c r="N33" s="1">
        <v>12220</v>
      </c>
      <c r="O33" s="33">
        <v>20020122</v>
      </c>
      <c r="P33">
        <v>223506</v>
      </c>
      <c r="Q33" s="1">
        <v>2234</v>
      </c>
      <c r="R33" s="33">
        <v>-55</v>
      </c>
      <c r="S33" s="12">
        <v>31.87</v>
      </c>
      <c r="T33" s="33">
        <v>-171</v>
      </c>
      <c r="U33" s="12">
        <v>16.37</v>
      </c>
      <c r="V33" s="44">
        <v>7.37</v>
      </c>
      <c r="W33" s="1">
        <v>2</v>
      </c>
      <c r="X33" t="s">
        <v>13</v>
      </c>
      <c r="AA33" s="32">
        <f t="shared" si="4"/>
        <v>-55.531166666666664</v>
      </c>
      <c r="AB33" s="32">
        <f t="shared" si="6"/>
        <v>-171.27283333333332</v>
      </c>
    </row>
    <row r="34" spans="1:28" ht="12.75">
      <c r="A34" s="17">
        <f t="shared" si="5"/>
        <v>19</v>
      </c>
      <c r="B34" s="37">
        <v>0.395</v>
      </c>
      <c r="C34" s="40">
        <v>278</v>
      </c>
      <c r="D34" s="10">
        <v>8</v>
      </c>
      <c r="E34" s="5">
        <v>1</v>
      </c>
      <c r="F34" s="5">
        <v>1</v>
      </c>
      <c r="G34" s="1">
        <v>11.1</v>
      </c>
      <c r="H34" s="1">
        <v>5.71</v>
      </c>
      <c r="I34" s="18">
        <f t="shared" si="0"/>
        <v>0.2714388489208633</v>
      </c>
      <c r="J34" s="18">
        <f t="shared" si="1"/>
        <v>0.28946121151859</v>
      </c>
      <c r="K34" s="8">
        <f t="shared" si="7"/>
        <v>0.03595633093525184</v>
      </c>
      <c r="L34" s="8">
        <f t="shared" si="8"/>
        <v>1.9439579684763573</v>
      </c>
      <c r="M34" s="32">
        <f t="shared" si="9"/>
        <v>0.7139900000000008</v>
      </c>
      <c r="N34" s="1">
        <v>12220</v>
      </c>
      <c r="O34" s="33">
        <v>20020122</v>
      </c>
      <c r="P34">
        <v>225938</v>
      </c>
      <c r="Q34" s="1">
        <v>2256</v>
      </c>
      <c r="R34" s="33">
        <v>-55</v>
      </c>
      <c r="S34" s="12">
        <v>31</v>
      </c>
      <c r="T34" s="33">
        <v>-171</v>
      </c>
      <c r="U34" s="12">
        <v>21.54</v>
      </c>
      <c r="V34" s="44">
        <v>7.38</v>
      </c>
      <c r="W34" s="1">
        <v>3</v>
      </c>
      <c r="X34" t="s">
        <v>13</v>
      </c>
      <c r="AA34" s="32">
        <f t="shared" si="4"/>
        <v>-55.516666666666666</v>
      </c>
      <c r="AB34" s="32">
        <f t="shared" si="6"/>
        <v>-171.359</v>
      </c>
    </row>
    <row r="35" spans="1:28" ht="12.75">
      <c r="A35" s="17">
        <f t="shared" si="5"/>
        <v>20</v>
      </c>
      <c r="B35" s="37">
        <v>0.119</v>
      </c>
      <c r="C35" s="40">
        <v>278</v>
      </c>
      <c r="D35" s="10">
        <v>8</v>
      </c>
      <c r="E35" s="5">
        <v>1</v>
      </c>
      <c r="F35" s="5">
        <v>1</v>
      </c>
      <c r="G35" s="1">
        <v>10.8</v>
      </c>
      <c r="H35" s="1">
        <v>5.85</v>
      </c>
      <c r="I35" s="18">
        <f t="shared" si="0"/>
        <v>0.2492805755395684</v>
      </c>
      <c r="J35" s="18">
        <f t="shared" si="1"/>
        <v>0.2658317248640113</v>
      </c>
      <c r="K35" s="8">
        <f t="shared" si="7"/>
        <v>0.06565143884892075</v>
      </c>
      <c r="L35" s="8">
        <f t="shared" si="8"/>
        <v>1.8461538461538465</v>
      </c>
      <c r="M35" s="32">
        <f t="shared" si="9"/>
        <v>1.3036499999999975</v>
      </c>
      <c r="N35" s="1">
        <v>12220</v>
      </c>
      <c r="O35" s="33">
        <v>20020122</v>
      </c>
      <c r="P35">
        <v>234517</v>
      </c>
      <c r="Q35" s="1">
        <v>2319</v>
      </c>
      <c r="R35" s="33">
        <v>-55</v>
      </c>
      <c r="S35" s="12">
        <v>30</v>
      </c>
      <c r="T35" s="33">
        <v>-171</v>
      </c>
      <c r="U35" s="12">
        <v>27</v>
      </c>
      <c r="V35" s="44">
        <v>7.38</v>
      </c>
      <c r="W35" s="1">
        <v>3</v>
      </c>
      <c r="X35" t="s">
        <v>13</v>
      </c>
      <c r="AA35" s="32">
        <f t="shared" si="4"/>
        <v>-55.5</v>
      </c>
      <c r="AB35" s="32">
        <f t="shared" si="6"/>
        <v>-171.45</v>
      </c>
    </row>
    <row r="36" spans="1:28" ht="12.75">
      <c r="A36" s="17">
        <f t="shared" si="5"/>
        <v>21</v>
      </c>
      <c r="B36" s="37">
        <v>0.387</v>
      </c>
      <c r="C36" s="40">
        <v>278</v>
      </c>
      <c r="D36" s="10">
        <v>8</v>
      </c>
      <c r="E36" s="5">
        <v>1</v>
      </c>
      <c r="F36" s="5">
        <v>1</v>
      </c>
      <c r="G36" s="1">
        <v>24.5</v>
      </c>
      <c r="H36" s="1">
        <v>13.6</v>
      </c>
      <c r="I36" s="18">
        <f t="shared" si="0"/>
        <v>0.5489208633093525</v>
      </c>
      <c r="J36" s="18">
        <f t="shared" si="1"/>
        <v>0.5853668284884288</v>
      </c>
      <c r="K36" s="8">
        <f t="shared" si="7"/>
        <v>0.18322877697841713</v>
      </c>
      <c r="L36" s="8">
        <f t="shared" si="8"/>
        <v>1.8014705882352942</v>
      </c>
      <c r="M36" s="32">
        <f t="shared" si="9"/>
        <v>3.638399999999997</v>
      </c>
      <c r="N36" s="1">
        <v>12223</v>
      </c>
      <c r="O36" s="33">
        <v>20020122</v>
      </c>
      <c r="P36">
        <v>235129</v>
      </c>
      <c r="Q36" s="1">
        <v>2349</v>
      </c>
      <c r="R36" s="33">
        <v>-55</v>
      </c>
      <c r="S36" s="12">
        <v>28.9</v>
      </c>
      <c r="T36" s="33">
        <v>-171</v>
      </c>
      <c r="U36" s="12">
        <v>36.7</v>
      </c>
      <c r="V36" s="44">
        <v>7.38</v>
      </c>
      <c r="W36" s="1">
        <v>3</v>
      </c>
      <c r="X36" t="s">
        <v>13</v>
      </c>
      <c r="AA36" s="32">
        <f t="shared" si="4"/>
        <v>-55.48166666666667</v>
      </c>
      <c r="AB36" s="32">
        <f t="shared" si="6"/>
        <v>-171.61166666666668</v>
      </c>
    </row>
    <row r="37" spans="1:28" ht="12.75">
      <c r="A37" s="17">
        <f t="shared" si="5"/>
        <v>22</v>
      </c>
      <c r="B37" s="37">
        <v>0.111</v>
      </c>
      <c r="C37" s="40">
        <v>278</v>
      </c>
      <c r="D37" s="10">
        <v>8</v>
      </c>
      <c r="E37" s="5">
        <v>1</v>
      </c>
      <c r="F37" s="5">
        <v>1</v>
      </c>
      <c r="G37" s="1">
        <v>12.8</v>
      </c>
      <c r="H37" s="1">
        <v>6.76</v>
      </c>
      <c r="I37" s="18">
        <f t="shared" si="0"/>
        <v>0.3041726618705037</v>
      </c>
      <c r="J37" s="18">
        <f t="shared" si="1"/>
        <v>0.32436840771285425</v>
      </c>
      <c r="K37" s="8">
        <f t="shared" si="7"/>
        <v>0.05974877697841723</v>
      </c>
      <c r="L37" s="8">
        <f t="shared" si="8"/>
        <v>1.8934911242603552</v>
      </c>
      <c r="M37" s="32">
        <f t="shared" si="9"/>
        <v>1.1864399999999993</v>
      </c>
      <c r="N37" s="1">
        <v>12223</v>
      </c>
      <c r="O37" s="33">
        <v>20020123</v>
      </c>
      <c r="P37">
        <v>4912</v>
      </c>
      <c r="Q37" s="1">
        <v>47</v>
      </c>
      <c r="R37" s="33">
        <v>-55</v>
      </c>
      <c r="S37" s="12">
        <v>26.83</v>
      </c>
      <c r="T37" s="33">
        <v>-171</v>
      </c>
      <c r="U37" s="12">
        <v>47.16</v>
      </c>
      <c r="V37" s="44">
        <v>7.38</v>
      </c>
      <c r="W37" s="1">
        <v>3</v>
      </c>
      <c r="AA37" s="32">
        <f t="shared" si="4"/>
        <v>-55.44716666666667</v>
      </c>
      <c r="AB37" s="32">
        <f t="shared" si="6"/>
        <v>-171.786</v>
      </c>
    </row>
    <row r="38" spans="1:28" ht="12.75">
      <c r="A38" s="17">
        <f t="shared" si="5"/>
        <v>23</v>
      </c>
      <c r="B38" s="37">
        <v>0.223</v>
      </c>
      <c r="C38" s="40">
        <v>278</v>
      </c>
      <c r="D38" s="10">
        <v>8</v>
      </c>
      <c r="E38" s="5">
        <v>1</v>
      </c>
      <c r="F38" s="5">
        <v>1</v>
      </c>
      <c r="G38" s="1">
        <v>22.4</v>
      </c>
      <c r="H38" s="1">
        <v>12.2</v>
      </c>
      <c r="I38" s="18">
        <f t="shared" si="0"/>
        <v>0.5136690647482014</v>
      </c>
      <c r="J38" s="18">
        <f t="shared" si="1"/>
        <v>0.5477744633561443</v>
      </c>
      <c r="K38" s="8">
        <f t="shared" si="7"/>
        <v>0.1431122302158273</v>
      </c>
      <c r="L38" s="8">
        <f t="shared" si="8"/>
        <v>1.8360655737704918</v>
      </c>
      <c r="M38" s="32">
        <f t="shared" si="9"/>
        <v>2.841799999999999</v>
      </c>
      <c r="N38" s="1">
        <v>12419</v>
      </c>
      <c r="O38" s="33">
        <v>20020124</v>
      </c>
      <c r="P38">
        <v>192837</v>
      </c>
      <c r="Q38" s="1">
        <v>1922</v>
      </c>
      <c r="R38" s="33">
        <v>-55</v>
      </c>
      <c r="S38" s="12">
        <v>18.39</v>
      </c>
      <c r="T38" s="33">
        <v>-171</v>
      </c>
      <c r="U38" s="12">
        <v>15.54</v>
      </c>
      <c r="V38" s="44">
        <v>7.38</v>
      </c>
      <c r="W38" s="1">
        <v>3</v>
      </c>
      <c r="X38" t="s">
        <v>16</v>
      </c>
      <c r="AA38" s="32">
        <f t="shared" si="4"/>
        <v>-55.3065</v>
      </c>
      <c r="AB38" s="32">
        <f t="shared" si="6"/>
        <v>-171.259</v>
      </c>
    </row>
    <row r="39" spans="1:28" ht="12.75">
      <c r="A39" s="17">
        <f t="shared" si="5"/>
        <v>24</v>
      </c>
      <c r="B39" s="37">
        <v>0.265</v>
      </c>
      <c r="C39" s="40">
        <v>278</v>
      </c>
      <c r="D39" s="10">
        <v>8</v>
      </c>
      <c r="E39" s="5">
        <v>1</v>
      </c>
      <c r="F39" s="5">
        <v>1</v>
      </c>
      <c r="G39" s="1">
        <v>19.1</v>
      </c>
      <c r="H39" s="1">
        <v>10.1</v>
      </c>
      <c r="I39" s="18">
        <f t="shared" si="0"/>
        <v>0.45323741007194257</v>
      </c>
      <c r="J39" s="18">
        <f t="shared" si="1"/>
        <v>0.48333040884365697</v>
      </c>
      <c r="K39" s="8">
        <f t="shared" si="7"/>
        <v>0.09049136690647469</v>
      </c>
      <c r="L39" s="8">
        <f t="shared" si="8"/>
        <v>1.8910891089108912</v>
      </c>
      <c r="M39" s="32">
        <f t="shared" si="9"/>
        <v>1.7968999999999973</v>
      </c>
      <c r="N39" s="1">
        <v>12419</v>
      </c>
      <c r="O39" s="33">
        <v>20020124</v>
      </c>
      <c r="P39">
        <v>201802</v>
      </c>
      <c r="Q39" s="1">
        <v>2015</v>
      </c>
      <c r="R39" s="33">
        <v>-55</v>
      </c>
      <c r="S39" s="12">
        <v>18.26</v>
      </c>
      <c r="T39" s="33">
        <v>-171</v>
      </c>
      <c r="U39" s="12">
        <v>27.89</v>
      </c>
      <c r="V39" s="44">
        <v>7.38</v>
      </c>
      <c r="W39" s="1">
        <v>3</v>
      </c>
      <c r="X39" t="s">
        <v>16</v>
      </c>
      <c r="AA39" s="32">
        <f t="shared" si="4"/>
        <v>-55.30433333333333</v>
      </c>
      <c r="AB39" s="32">
        <f t="shared" si="6"/>
        <v>-171.46483333333333</v>
      </c>
    </row>
    <row r="40" spans="1:28" ht="12.75">
      <c r="A40" s="17">
        <f t="shared" si="5"/>
        <v>25</v>
      </c>
      <c r="B40" s="37">
        <v>0.069</v>
      </c>
      <c r="C40" s="40">
        <v>273</v>
      </c>
      <c r="D40" s="10">
        <v>8</v>
      </c>
      <c r="E40" s="5">
        <v>1</v>
      </c>
      <c r="F40" s="5">
        <v>1</v>
      </c>
      <c r="G40" s="1">
        <v>6.08</v>
      </c>
      <c r="H40" s="1">
        <v>3.73</v>
      </c>
      <c r="I40" s="18">
        <f t="shared" si="0"/>
        <v>0.1205128205128205</v>
      </c>
      <c r="J40" s="18">
        <f t="shared" si="1"/>
        <v>0.12851434924605656</v>
      </c>
      <c r="K40" s="8">
        <f t="shared" si="7"/>
        <v>0.08396769230769228</v>
      </c>
      <c r="L40" s="8">
        <f t="shared" si="8"/>
        <v>1.6300268096514745</v>
      </c>
      <c r="M40" s="32">
        <f t="shared" si="9"/>
        <v>1.6373699999999998</v>
      </c>
      <c r="N40" s="1">
        <v>12419</v>
      </c>
      <c r="O40" s="33">
        <v>20020124</v>
      </c>
      <c r="P40">
        <v>205511</v>
      </c>
      <c r="Q40" s="1">
        <v>2105</v>
      </c>
      <c r="R40" s="33">
        <v>-55</v>
      </c>
      <c r="S40" s="12">
        <v>18.16</v>
      </c>
      <c r="T40" s="33">
        <v>-171</v>
      </c>
      <c r="U40" s="12">
        <v>34.96</v>
      </c>
      <c r="V40" s="44">
        <v>7.38</v>
      </c>
      <c r="W40" s="1">
        <v>3</v>
      </c>
      <c r="X40" t="s">
        <v>16</v>
      </c>
      <c r="AA40" s="32">
        <f t="shared" si="4"/>
        <v>-55.30266666666667</v>
      </c>
      <c r="AB40" s="32">
        <f t="shared" si="6"/>
        <v>-171.58266666666665</v>
      </c>
    </row>
    <row r="41" spans="1:28" ht="12.75">
      <c r="A41" s="17">
        <f t="shared" si="5"/>
        <v>26</v>
      </c>
      <c r="B41" s="37">
        <v>1.1</v>
      </c>
      <c r="C41" s="40">
        <v>273</v>
      </c>
      <c r="D41" s="10">
        <v>8</v>
      </c>
      <c r="E41" s="5">
        <v>1</v>
      </c>
      <c r="F41" s="5">
        <v>1</v>
      </c>
      <c r="G41" s="1">
        <v>6.55</v>
      </c>
      <c r="H41" s="1">
        <v>4.62</v>
      </c>
      <c r="I41" s="18">
        <f t="shared" si="0"/>
        <v>0.09897435897435895</v>
      </c>
      <c r="J41" s="18">
        <f t="shared" si="1"/>
        <v>0.1055458272531443</v>
      </c>
      <c r="K41" s="8">
        <f t="shared" si="7"/>
        <v>0.15429641025641028</v>
      </c>
      <c r="L41" s="8">
        <f t="shared" si="8"/>
        <v>1.4177489177489178</v>
      </c>
      <c r="M41" s="32">
        <f t="shared" si="9"/>
        <v>3.0087800000000007</v>
      </c>
      <c r="N41" s="1">
        <v>12509</v>
      </c>
      <c r="O41" s="33">
        <v>20020125</v>
      </c>
      <c r="P41">
        <v>194834</v>
      </c>
      <c r="Q41" s="1">
        <v>1916</v>
      </c>
      <c r="R41" s="33">
        <v>-55</v>
      </c>
      <c r="S41" s="12">
        <v>13.7836</v>
      </c>
      <c r="T41" s="33">
        <v>-170</v>
      </c>
      <c r="U41" s="12">
        <v>53.175</v>
      </c>
      <c r="V41" s="44">
        <v>7.38</v>
      </c>
      <c r="W41" s="1">
        <v>3</v>
      </c>
      <c r="X41" t="s">
        <v>18</v>
      </c>
      <c r="AA41" s="32">
        <f t="shared" si="4"/>
        <v>-55.229726666666664</v>
      </c>
      <c r="AB41" s="32">
        <f t="shared" si="6"/>
        <v>-170.88625</v>
      </c>
    </row>
    <row r="42" spans="1:28" ht="12.75">
      <c r="A42" s="17">
        <f t="shared" si="5"/>
        <v>27</v>
      </c>
      <c r="B42" s="37" t="s">
        <v>93</v>
      </c>
      <c r="C42" s="40">
        <v>273</v>
      </c>
      <c r="D42" s="10">
        <v>8</v>
      </c>
      <c r="E42" s="5">
        <v>1</v>
      </c>
      <c r="F42" s="5">
        <v>1</v>
      </c>
      <c r="G42" s="1">
        <v>7.82</v>
      </c>
      <c r="H42" s="1">
        <v>5.2</v>
      </c>
      <c r="I42" s="18">
        <f t="shared" si="0"/>
        <v>0.13435897435897437</v>
      </c>
      <c r="J42" s="18">
        <f t="shared" si="1"/>
        <v>0.1432798276700716</v>
      </c>
      <c r="K42" s="8">
        <f aca="true" t="shared" si="10" ref="K42:K63">$E$10*M42/F42*($E$12/C42)*E42</f>
        <v>0.15070769230769235</v>
      </c>
      <c r="L42" s="8">
        <f aca="true" t="shared" si="11" ref="L42:L63">G42/H42</f>
        <v>1.5038461538461538</v>
      </c>
      <c r="M42" s="32">
        <f aca="true" t="shared" si="12" ref="M42:M63">H42*$E$11-G42</f>
        <v>2.9388000000000005</v>
      </c>
      <c r="N42" s="1">
        <v>12509</v>
      </c>
      <c r="O42" s="33" t="s">
        <v>91</v>
      </c>
      <c r="P42" t="s">
        <v>90</v>
      </c>
      <c r="Q42" s="1">
        <v>2029</v>
      </c>
      <c r="R42" s="33">
        <v>-55</v>
      </c>
      <c r="S42" s="12">
        <v>14.676</v>
      </c>
      <c r="T42" s="33">
        <v>-170</v>
      </c>
      <c r="U42" s="12">
        <v>45.7</v>
      </c>
      <c r="V42" s="44">
        <v>7.38</v>
      </c>
      <c r="W42" s="1">
        <v>3</v>
      </c>
      <c r="X42" t="s">
        <v>17</v>
      </c>
      <c r="AA42" s="32">
        <f t="shared" si="4"/>
        <v>-55.2446</v>
      </c>
      <c r="AB42" s="32">
        <f t="shared" si="6"/>
        <v>-170.76166666666666</v>
      </c>
    </row>
    <row r="43" spans="1:28" ht="12.75">
      <c r="A43" s="17">
        <f t="shared" si="5"/>
        <v>28</v>
      </c>
      <c r="B43" s="37" t="s">
        <v>93</v>
      </c>
      <c r="C43" s="37" t="s">
        <v>93</v>
      </c>
      <c r="D43" s="37" t="s">
        <v>93</v>
      </c>
      <c r="E43" s="37" t="s">
        <v>93</v>
      </c>
      <c r="F43" s="37" t="s">
        <v>93</v>
      </c>
      <c r="G43" s="37" t="s">
        <v>93</v>
      </c>
      <c r="H43" s="37" t="s">
        <v>93</v>
      </c>
      <c r="I43" s="37" t="s">
        <v>93</v>
      </c>
      <c r="J43" s="37" t="s">
        <v>93</v>
      </c>
      <c r="K43" s="37" t="s">
        <v>93</v>
      </c>
      <c r="L43" s="37" t="s">
        <v>93</v>
      </c>
      <c r="M43" s="37" t="s">
        <v>93</v>
      </c>
      <c r="N43" s="37" t="s">
        <v>93</v>
      </c>
      <c r="O43" s="33" t="s">
        <v>91</v>
      </c>
      <c r="P43" t="s">
        <v>90</v>
      </c>
      <c r="Q43" s="37" t="s">
        <v>93</v>
      </c>
      <c r="R43" s="37" t="s">
        <v>93</v>
      </c>
      <c r="S43" s="37" t="s">
        <v>93</v>
      </c>
      <c r="T43" s="37" t="s">
        <v>93</v>
      </c>
      <c r="U43" s="37" t="s">
        <v>93</v>
      </c>
      <c r="V43" s="44">
        <v>7.38</v>
      </c>
      <c r="W43" s="37" t="s">
        <v>93</v>
      </c>
      <c r="X43" s="37" t="s">
        <v>93</v>
      </c>
      <c r="AA43" s="32"/>
      <c r="AB43" s="32"/>
    </row>
    <row r="44" spans="1:28" ht="12.75">
      <c r="A44" s="17">
        <f t="shared" si="5"/>
        <v>29</v>
      </c>
      <c r="B44" s="37" t="s">
        <v>93</v>
      </c>
      <c r="C44" s="37" t="s">
        <v>93</v>
      </c>
      <c r="D44" s="37" t="s">
        <v>93</v>
      </c>
      <c r="E44" s="37" t="s">
        <v>93</v>
      </c>
      <c r="F44" s="37" t="s">
        <v>93</v>
      </c>
      <c r="G44" s="37" t="s">
        <v>93</v>
      </c>
      <c r="H44" s="37" t="s">
        <v>93</v>
      </c>
      <c r="I44" s="37" t="s">
        <v>93</v>
      </c>
      <c r="J44" s="37" t="s">
        <v>93</v>
      </c>
      <c r="K44" s="37" t="s">
        <v>93</v>
      </c>
      <c r="L44" s="37" t="s">
        <v>93</v>
      </c>
      <c r="M44" s="37" t="s">
        <v>93</v>
      </c>
      <c r="N44" s="37" t="s">
        <v>93</v>
      </c>
      <c r="O44" s="33" t="s">
        <v>91</v>
      </c>
      <c r="P44" t="s">
        <v>90</v>
      </c>
      <c r="Q44" s="37" t="s">
        <v>93</v>
      </c>
      <c r="R44" s="37" t="s">
        <v>93</v>
      </c>
      <c r="S44" s="37" t="s">
        <v>93</v>
      </c>
      <c r="T44" s="37" t="s">
        <v>93</v>
      </c>
      <c r="U44" s="37" t="s">
        <v>93</v>
      </c>
      <c r="V44" s="44">
        <v>7.38</v>
      </c>
      <c r="W44" s="37" t="s">
        <v>93</v>
      </c>
      <c r="X44" s="37" t="s">
        <v>93</v>
      </c>
      <c r="AA44" s="32"/>
      <c r="AB44" s="32"/>
    </row>
    <row r="45" spans="1:28" ht="12.75">
      <c r="A45" s="17">
        <f t="shared" si="5"/>
        <v>30</v>
      </c>
      <c r="B45" s="37" t="s">
        <v>93</v>
      </c>
      <c r="C45" s="37" t="s">
        <v>93</v>
      </c>
      <c r="D45" s="37" t="s">
        <v>93</v>
      </c>
      <c r="E45" s="37" t="s">
        <v>93</v>
      </c>
      <c r="F45" s="37" t="s">
        <v>93</v>
      </c>
      <c r="G45" s="37" t="s">
        <v>93</v>
      </c>
      <c r="H45" s="37" t="s">
        <v>93</v>
      </c>
      <c r="I45" s="37" t="s">
        <v>93</v>
      </c>
      <c r="J45" s="37" t="s">
        <v>93</v>
      </c>
      <c r="K45" s="37" t="s">
        <v>93</v>
      </c>
      <c r="L45" s="37" t="s">
        <v>93</v>
      </c>
      <c r="M45" s="37" t="s">
        <v>93</v>
      </c>
      <c r="N45" s="37" t="s">
        <v>93</v>
      </c>
      <c r="O45" s="33" t="s">
        <v>91</v>
      </c>
      <c r="P45" t="s">
        <v>90</v>
      </c>
      <c r="Q45" s="37" t="s">
        <v>93</v>
      </c>
      <c r="R45" s="37" t="s">
        <v>93</v>
      </c>
      <c r="S45" s="37" t="s">
        <v>93</v>
      </c>
      <c r="T45" s="37" t="s">
        <v>93</v>
      </c>
      <c r="U45" s="37" t="s">
        <v>93</v>
      </c>
      <c r="V45" s="44">
        <v>7.38</v>
      </c>
      <c r="W45" s="37" t="s">
        <v>93</v>
      </c>
      <c r="X45" s="37" t="s">
        <v>93</v>
      </c>
      <c r="AA45" s="32"/>
      <c r="AB45" s="32"/>
    </row>
    <row r="46" spans="1:28" ht="12.75">
      <c r="A46" s="17">
        <f t="shared" si="5"/>
        <v>31</v>
      </c>
      <c r="B46" s="37" t="s">
        <v>93</v>
      </c>
      <c r="C46" s="37" t="s">
        <v>93</v>
      </c>
      <c r="D46" s="37" t="s">
        <v>93</v>
      </c>
      <c r="E46" s="37" t="s">
        <v>93</v>
      </c>
      <c r="F46" s="37" t="s">
        <v>93</v>
      </c>
      <c r="G46" s="37" t="s">
        <v>93</v>
      </c>
      <c r="H46" s="37" t="s">
        <v>93</v>
      </c>
      <c r="I46" s="37" t="s">
        <v>93</v>
      </c>
      <c r="J46" s="37" t="s">
        <v>93</v>
      </c>
      <c r="K46" s="37" t="s">
        <v>93</v>
      </c>
      <c r="L46" s="37" t="s">
        <v>93</v>
      </c>
      <c r="M46" s="37" t="s">
        <v>93</v>
      </c>
      <c r="N46" s="37" t="s">
        <v>93</v>
      </c>
      <c r="O46" s="33" t="s">
        <v>91</v>
      </c>
      <c r="P46" t="s">
        <v>90</v>
      </c>
      <c r="Q46" s="37" t="s">
        <v>93</v>
      </c>
      <c r="R46" s="37" t="s">
        <v>93</v>
      </c>
      <c r="S46" s="37" t="s">
        <v>93</v>
      </c>
      <c r="T46" s="37" t="s">
        <v>93</v>
      </c>
      <c r="U46" s="37" t="s">
        <v>93</v>
      </c>
      <c r="V46" s="44">
        <v>7.38</v>
      </c>
      <c r="W46" s="37" t="s">
        <v>93</v>
      </c>
      <c r="X46" s="37" t="s">
        <v>93</v>
      </c>
      <c r="AA46" s="32"/>
      <c r="AB46" s="32"/>
    </row>
    <row r="47" spans="1:28" ht="12.75">
      <c r="A47" s="17">
        <f t="shared" si="5"/>
        <v>32</v>
      </c>
      <c r="B47" s="37" t="s">
        <v>93</v>
      </c>
      <c r="C47" s="40">
        <v>273</v>
      </c>
      <c r="D47" s="10">
        <v>8</v>
      </c>
      <c r="E47" s="5">
        <v>1</v>
      </c>
      <c r="F47" s="5">
        <v>1</v>
      </c>
      <c r="G47" s="35">
        <v>10.7</v>
      </c>
      <c r="H47" s="35">
        <v>5.02</v>
      </c>
      <c r="I47" s="18">
        <f aca="true" t="shared" si="13" ref="I47:I78">$E$10*(+G47-H47)*(D47/C47)*E47</f>
        <v>0.29128205128205126</v>
      </c>
      <c r="J47" s="18">
        <f aca="true" t="shared" si="14" ref="J47:J78">$E$10*(+G47-H47)*(D47/C47)*E47*(7.87/V47)</f>
        <v>0.310621916475575</v>
      </c>
      <c r="K47" s="8">
        <f t="shared" si="10"/>
        <v>-0.016083076923076936</v>
      </c>
      <c r="L47" s="8">
        <f t="shared" si="11"/>
        <v>2.1314741035856573</v>
      </c>
      <c r="M47" s="32">
        <f t="shared" si="12"/>
        <v>-0.31362000000000023</v>
      </c>
      <c r="N47" s="1">
        <v>12509</v>
      </c>
      <c r="O47" s="33">
        <v>20020126</v>
      </c>
      <c r="P47">
        <v>1253</v>
      </c>
      <c r="Q47" s="1">
        <v>1</v>
      </c>
      <c r="R47" s="33">
        <v>-55</v>
      </c>
      <c r="S47" s="12">
        <v>5.279</v>
      </c>
      <c r="T47" s="33">
        <v>-171</v>
      </c>
      <c r="U47" s="12">
        <v>7.39</v>
      </c>
      <c r="V47" s="44">
        <v>7.38</v>
      </c>
      <c r="W47" s="1">
        <v>3</v>
      </c>
      <c r="X47" t="s">
        <v>17</v>
      </c>
      <c r="AA47" s="32">
        <f t="shared" si="4"/>
        <v>-55.087983333333334</v>
      </c>
      <c r="AB47" s="32">
        <f t="shared" si="6"/>
        <v>-171.12316666666666</v>
      </c>
    </row>
    <row r="48" spans="1:28" ht="12.75">
      <c r="A48" s="17">
        <f t="shared" si="5"/>
        <v>33</v>
      </c>
      <c r="B48" s="37" t="s">
        <v>93</v>
      </c>
      <c r="C48" s="40">
        <v>273</v>
      </c>
      <c r="D48" s="10">
        <v>8</v>
      </c>
      <c r="E48" s="5">
        <v>1</v>
      </c>
      <c r="F48" s="5">
        <v>1</v>
      </c>
      <c r="G48" s="35">
        <v>10.3</v>
      </c>
      <c r="H48" s="35">
        <v>7.71</v>
      </c>
      <c r="I48" s="18">
        <f t="shared" si="13"/>
        <v>0.13282051282051285</v>
      </c>
      <c r="J48" s="18">
        <f t="shared" si="14"/>
        <v>0.14163921895629217</v>
      </c>
      <c r="K48" s="8">
        <f t="shared" si="10"/>
        <v>0.28984564102564103</v>
      </c>
      <c r="L48" s="8">
        <f t="shared" si="11"/>
        <v>1.3359273670557719</v>
      </c>
      <c r="M48" s="32">
        <f t="shared" si="12"/>
        <v>5.65199</v>
      </c>
      <c r="N48" s="1">
        <v>12509</v>
      </c>
      <c r="O48" s="33">
        <v>20020126</v>
      </c>
      <c r="P48">
        <v>2105</v>
      </c>
      <c r="Q48" s="1">
        <v>17</v>
      </c>
      <c r="R48" s="33">
        <v>-55</v>
      </c>
      <c r="S48" s="12">
        <v>5.203</v>
      </c>
      <c r="T48" s="33">
        <v>-171</v>
      </c>
      <c r="U48" s="12">
        <v>7.218</v>
      </c>
      <c r="V48" s="44">
        <v>7.38</v>
      </c>
      <c r="W48" s="1">
        <v>3</v>
      </c>
      <c r="X48" t="s">
        <v>17</v>
      </c>
      <c r="AA48" s="32">
        <f t="shared" si="4"/>
        <v>-55.08671666666667</v>
      </c>
      <c r="AB48" s="32">
        <f t="shared" si="6"/>
        <v>-171.1203</v>
      </c>
    </row>
    <row r="49" spans="1:28" ht="12.75">
      <c r="A49" s="17">
        <f t="shared" si="5"/>
        <v>34</v>
      </c>
      <c r="B49" s="37" t="s">
        <v>93</v>
      </c>
      <c r="C49" s="40">
        <v>273</v>
      </c>
      <c r="D49" s="10">
        <v>8</v>
      </c>
      <c r="E49" s="5">
        <v>1</v>
      </c>
      <c r="F49" s="5">
        <v>1</v>
      </c>
      <c r="G49" s="35">
        <v>5.37</v>
      </c>
      <c r="H49" s="35">
        <v>3.34</v>
      </c>
      <c r="I49" s="18">
        <f t="shared" si="13"/>
        <v>0.1041025641025641</v>
      </c>
      <c r="J49" s="18">
        <f t="shared" si="14"/>
        <v>0.11101452296574249</v>
      </c>
      <c r="K49" s="8">
        <f t="shared" si="10"/>
        <v>0.0789979487179487</v>
      </c>
      <c r="L49" s="8">
        <f t="shared" si="11"/>
        <v>1.6077844311377247</v>
      </c>
      <c r="M49" s="32">
        <f t="shared" si="12"/>
        <v>1.5404599999999995</v>
      </c>
      <c r="N49" s="1">
        <v>12509</v>
      </c>
      <c r="O49" s="33">
        <v>20020126</v>
      </c>
      <c r="P49">
        <v>4101</v>
      </c>
      <c r="Q49" s="1">
        <v>37</v>
      </c>
      <c r="R49" s="33">
        <v>-55</v>
      </c>
      <c r="S49" s="12">
        <v>5.068</v>
      </c>
      <c r="T49" s="33">
        <v>-171</v>
      </c>
      <c r="U49" s="12">
        <v>4.072</v>
      </c>
      <c r="V49" s="44">
        <v>7.38</v>
      </c>
      <c r="W49" s="1">
        <v>3</v>
      </c>
      <c r="X49" t="s">
        <v>17</v>
      </c>
      <c r="AA49" s="32">
        <f t="shared" si="4"/>
        <v>-55.084466666666664</v>
      </c>
      <c r="AB49" s="32">
        <f t="shared" si="6"/>
        <v>-171.06786666666667</v>
      </c>
    </row>
    <row r="50" spans="1:28" ht="12.75">
      <c r="A50" s="17">
        <f t="shared" si="5"/>
        <v>35</v>
      </c>
      <c r="B50" s="37">
        <v>0.157</v>
      </c>
      <c r="C50" s="40">
        <v>273</v>
      </c>
      <c r="D50" s="10">
        <v>8</v>
      </c>
      <c r="E50" s="5">
        <v>1</v>
      </c>
      <c r="F50" s="5">
        <v>1</v>
      </c>
      <c r="G50" s="35">
        <v>7.71</v>
      </c>
      <c r="H50" s="35">
        <v>3.96</v>
      </c>
      <c r="I50" s="18">
        <f t="shared" si="13"/>
        <v>0.19230769230769232</v>
      </c>
      <c r="J50" s="18">
        <f t="shared" si="14"/>
        <v>0.2050760892224307</v>
      </c>
      <c r="K50" s="8">
        <f t="shared" si="10"/>
        <v>0.024781538461538435</v>
      </c>
      <c r="L50" s="8">
        <f t="shared" si="11"/>
        <v>1.946969696969697</v>
      </c>
      <c r="M50" s="32">
        <f t="shared" si="12"/>
        <v>0.48323999999999945</v>
      </c>
      <c r="N50" s="1">
        <v>12601</v>
      </c>
      <c r="O50" s="33">
        <v>20020126</v>
      </c>
      <c r="P50">
        <v>10240</v>
      </c>
      <c r="Q50" s="1">
        <v>101</v>
      </c>
      <c r="R50" s="33">
        <v>-55</v>
      </c>
      <c r="S50" s="12">
        <v>6.101</v>
      </c>
      <c r="T50" s="33">
        <v>-171</v>
      </c>
      <c r="U50" s="12">
        <v>2.679</v>
      </c>
      <c r="V50" s="44">
        <v>7.38</v>
      </c>
      <c r="W50" s="1">
        <v>3</v>
      </c>
      <c r="X50" t="s">
        <v>19</v>
      </c>
      <c r="AA50" s="32">
        <f t="shared" si="4"/>
        <v>-55.101683333333334</v>
      </c>
      <c r="AB50" s="32">
        <f t="shared" si="6"/>
        <v>-171.04465</v>
      </c>
    </row>
    <row r="51" spans="1:28" ht="12.75">
      <c r="A51" s="17">
        <f t="shared" si="5"/>
        <v>36</v>
      </c>
      <c r="B51" s="37">
        <v>0.14</v>
      </c>
      <c r="C51" s="40">
        <v>273</v>
      </c>
      <c r="D51" s="10">
        <v>8</v>
      </c>
      <c r="E51" s="5">
        <v>1</v>
      </c>
      <c r="F51" s="5">
        <v>1</v>
      </c>
      <c r="G51" s="35">
        <v>6.07</v>
      </c>
      <c r="H51" s="35">
        <v>5.61</v>
      </c>
      <c r="I51" s="18">
        <f t="shared" si="13"/>
        <v>0.023589743589743587</v>
      </c>
      <c r="J51" s="18">
        <f t="shared" si="14"/>
        <v>0.025156000277951496</v>
      </c>
      <c r="K51" s="8">
        <f t="shared" si="10"/>
        <v>0.2839533333333334</v>
      </c>
      <c r="L51" s="8">
        <f t="shared" si="11"/>
        <v>1.0819964349376114</v>
      </c>
      <c r="M51" s="32">
        <f t="shared" si="12"/>
        <v>5.537090000000001</v>
      </c>
      <c r="N51" s="1">
        <v>12601</v>
      </c>
      <c r="O51" s="33">
        <v>20020126</v>
      </c>
      <c r="P51">
        <v>12604</v>
      </c>
      <c r="Q51" s="1">
        <v>120</v>
      </c>
      <c r="R51" s="33">
        <v>-55</v>
      </c>
      <c r="S51" s="12">
        <v>8.632</v>
      </c>
      <c r="T51" s="33">
        <v>-171</v>
      </c>
      <c r="U51" s="12">
        <v>4.674</v>
      </c>
      <c r="V51" s="44">
        <v>7.38</v>
      </c>
      <c r="W51" s="1">
        <v>3</v>
      </c>
      <c r="X51" t="s">
        <v>20</v>
      </c>
      <c r="AA51" s="32">
        <f t="shared" si="4"/>
        <v>-55.14386666666667</v>
      </c>
      <c r="AB51" s="32">
        <f t="shared" si="6"/>
        <v>-171.0779</v>
      </c>
    </row>
    <row r="52" spans="1:28" ht="12.75">
      <c r="A52" s="17">
        <f t="shared" si="5"/>
        <v>37</v>
      </c>
      <c r="B52" s="37">
        <v>0.139</v>
      </c>
      <c r="C52" s="40">
        <v>273</v>
      </c>
      <c r="D52" s="10">
        <v>8</v>
      </c>
      <c r="E52" s="5">
        <v>1</v>
      </c>
      <c r="F52" s="5">
        <v>1</v>
      </c>
      <c r="G52" s="35">
        <v>5.01</v>
      </c>
      <c r="H52" s="35">
        <v>2.61</v>
      </c>
      <c r="I52" s="18">
        <f t="shared" si="13"/>
        <v>0.12307692307692308</v>
      </c>
      <c r="J52" s="18">
        <f t="shared" si="14"/>
        <v>0.13124869710235565</v>
      </c>
      <c r="K52" s="8">
        <f t="shared" si="10"/>
        <v>0.020004615384615374</v>
      </c>
      <c r="L52" s="8">
        <f t="shared" si="11"/>
        <v>1.9195402298850575</v>
      </c>
      <c r="M52" s="32">
        <f t="shared" si="12"/>
        <v>0.3900899999999998</v>
      </c>
      <c r="N52" s="1">
        <v>12601</v>
      </c>
      <c r="O52" s="33">
        <v>20020126</v>
      </c>
      <c r="P52">
        <v>15240</v>
      </c>
      <c r="Q52" s="1">
        <v>144</v>
      </c>
      <c r="R52" s="33">
        <v>-55</v>
      </c>
      <c r="S52" s="12">
        <v>10.809</v>
      </c>
      <c r="T52" s="33">
        <v>-171</v>
      </c>
      <c r="U52" s="12">
        <v>3.118</v>
      </c>
      <c r="V52" s="44">
        <v>7.38</v>
      </c>
      <c r="W52" s="1">
        <v>3</v>
      </c>
      <c r="X52" t="s">
        <v>20</v>
      </c>
      <c r="AA52" s="32">
        <f t="shared" si="4"/>
        <v>-55.18015</v>
      </c>
      <c r="AB52" s="32">
        <f t="shared" si="6"/>
        <v>-171.05196666666666</v>
      </c>
    </row>
    <row r="53" spans="1:28" ht="12.75">
      <c r="A53" s="17">
        <f t="shared" si="5"/>
        <v>38</v>
      </c>
      <c r="B53" s="37">
        <v>0.122</v>
      </c>
      <c r="C53" s="40">
        <v>273</v>
      </c>
      <c r="D53" s="10">
        <v>8</v>
      </c>
      <c r="E53" s="5">
        <v>1</v>
      </c>
      <c r="F53" s="5">
        <v>1</v>
      </c>
      <c r="G53" s="12">
        <v>6.03</v>
      </c>
      <c r="H53" s="12">
        <v>3.28</v>
      </c>
      <c r="I53" s="18">
        <f t="shared" si="13"/>
        <v>0.14102564102564105</v>
      </c>
      <c r="J53" s="18">
        <f t="shared" si="14"/>
        <v>0.15038913209644922</v>
      </c>
      <c r="K53" s="8">
        <f t="shared" si="10"/>
        <v>0.038785641025640964</v>
      </c>
      <c r="L53" s="8">
        <f t="shared" si="11"/>
        <v>1.8384146341463417</v>
      </c>
      <c r="M53" s="32">
        <f t="shared" si="12"/>
        <v>0.7563199999999988</v>
      </c>
      <c r="N53" s="1">
        <v>12601</v>
      </c>
      <c r="O53" s="33">
        <v>20020126</v>
      </c>
      <c r="P53">
        <v>20706</v>
      </c>
      <c r="Q53" s="1">
        <v>203</v>
      </c>
      <c r="R53" s="33">
        <v>-55</v>
      </c>
      <c r="S53" s="12">
        <v>11.338</v>
      </c>
      <c r="T53" s="33">
        <v>-170</v>
      </c>
      <c r="U53" s="12">
        <v>58.194</v>
      </c>
      <c r="V53" s="44">
        <v>7.38</v>
      </c>
      <c r="W53" s="1">
        <v>3</v>
      </c>
      <c r="X53" t="s">
        <v>20</v>
      </c>
      <c r="AA53" s="32">
        <f t="shared" si="4"/>
        <v>-55.188966666666666</v>
      </c>
      <c r="AB53" s="32">
        <f t="shared" si="6"/>
        <v>-170.9699</v>
      </c>
    </row>
    <row r="54" spans="1:28" ht="12.75">
      <c r="A54" s="17">
        <f t="shared" si="5"/>
        <v>39</v>
      </c>
      <c r="B54" s="37">
        <v>0.416</v>
      </c>
      <c r="C54" s="40">
        <v>273</v>
      </c>
      <c r="D54" s="10">
        <v>8</v>
      </c>
      <c r="E54" s="5">
        <v>1</v>
      </c>
      <c r="F54" s="5">
        <v>1</v>
      </c>
      <c r="G54" s="36">
        <v>10.9</v>
      </c>
      <c r="H54" s="36">
        <v>5.83</v>
      </c>
      <c r="I54" s="18">
        <f t="shared" si="13"/>
        <v>0.26</v>
      </c>
      <c r="J54" s="18">
        <f t="shared" si="14"/>
        <v>0.27726287262872634</v>
      </c>
      <c r="K54" s="8">
        <f t="shared" si="10"/>
        <v>0.059603589743589716</v>
      </c>
      <c r="L54" s="8">
        <f t="shared" si="11"/>
        <v>1.869639794168096</v>
      </c>
      <c r="M54" s="32">
        <f t="shared" si="12"/>
        <v>1.1622699999999995</v>
      </c>
      <c r="N54" s="1">
        <v>12601</v>
      </c>
      <c r="O54" s="33">
        <v>20020126</v>
      </c>
      <c r="P54">
        <v>22201</v>
      </c>
      <c r="Q54" s="1">
        <v>220</v>
      </c>
      <c r="R54" s="33">
        <v>-55</v>
      </c>
      <c r="S54" s="12">
        <v>13.119</v>
      </c>
      <c r="T54" s="33">
        <v>-171</v>
      </c>
      <c r="U54" s="12">
        <v>0.819</v>
      </c>
      <c r="V54" s="44">
        <v>7.38</v>
      </c>
      <c r="W54" s="1">
        <v>3</v>
      </c>
      <c r="X54" t="s">
        <v>20</v>
      </c>
      <c r="AA54" s="32">
        <f t="shared" si="4"/>
        <v>-55.21865</v>
      </c>
      <c r="AB54" s="32">
        <f t="shared" si="6"/>
        <v>-171.01365</v>
      </c>
    </row>
    <row r="55" spans="1:28" ht="12.75">
      <c r="A55" s="17">
        <f t="shared" si="5"/>
        <v>40</v>
      </c>
      <c r="B55" s="37">
        <v>0.519</v>
      </c>
      <c r="C55" s="40">
        <v>273</v>
      </c>
      <c r="D55" s="10">
        <v>8</v>
      </c>
      <c r="E55" s="5">
        <v>1</v>
      </c>
      <c r="F55" s="5">
        <v>1</v>
      </c>
      <c r="G55" s="36">
        <v>14.7</v>
      </c>
      <c r="H55" s="36">
        <v>7.73</v>
      </c>
      <c r="I55" s="18">
        <f t="shared" si="13"/>
        <v>0.3574358974358974</v>
      </c>
      <c r="J55" s="18">
        <f t="shared" si="14"/>
        <v>0.38116809116809114</v>
      </c>
      <c r="K55" s="8">
        <f t="shared" si="10"/>
        <v>0.06632666666666673</v>
      </c>
      <c r="L55" s="8">
        <f t="shared" si="11"/>
        <v>1.9016817593790425</v>
      </c>
      <c r="M55" s="32">
        <f t="shared" si="12"/>
        <v>1.2933700000000012</v>
      </c>
      <c r="N55" s="1">
        <v>12601</v>
      </c>
      <c r="O55" s="33">
        <v>20020126</v>
      </c>
      <c r="P55">
        <v>30211</v>
      </c>
      <c r="Q55" s="1">
        <v>300</v>
      </c>
      <c r="R55" s="33">
        <v>-55</v>
      </c>
      <c r="S55" s="12">
        <v>14.464</v>
      </c>
      <c r="T55" s="33">
        <v>-171</v>
      </c>
      <c r="U55" s="12">
        <v>8.124</v>
      </c>
      <c r="V55" s="44">
        <v>7.38</v>
      </c>
      <c r="W55" s="1">
        <v>3</v>
      </c>
      <c r="X55" t="s">
        <v>20</v>
      </c>
      <c r="AA55" s="32">
        <f t="shared" si="4"/>
        <v>-55.24106666666667</v>
      </c>
      <c r="AB55" s="32">
        <f t="shared" si="6"/>
        <v>-171.1354</v>
      </c>
    </row>
    <row r="56" spans="1:28" ht="12.75">
      <c r="A56" s="17">
        <f t="shared" si="5"/>
        <v>41</v>
      </c>
      <c r="B56" s="37">
        <v>0.103</v>
      </c>
      <c r="C56" s="40">
        <v>273</v>
      </c>
      <c r="D56" s="10">
        <v>8</v>
      </c>
      <c r="E56" s="5">
        <v>1</v>
      </c>
      <c r="F56" s="5">
        <v>1</v>
      </c>
      <c r="G56" s="36">
        <v>13.6</v>
      </c>
      <c r="H56" s="36">
        <v>7.88</v>
      </c>
      <c r="I56" s="18">
        <f t="shared" si="13"/>
        <v>0.29333333333333333</v>
      </c>
      <c r="J56" s="18">
        <f t="shared" si="14"/>
        <v>0.3128093947606143</v>
      </c>
      <c r="K56" s="7">
        <f t="shared" si="10"/>
        <v>0.13865230769230763</v>
      </c>
      <c r="L56" s="19">
        <f t="shared" si="11"/>
        <v>1.7258883248730965</v>
      </c>
      <c r="M56" s="12">
        <f t="shared" si="12"/>
        <v>2.703719999999999</v>
      </c>
      <c r="N56" s="1">
        <v>12606</v>
      </c>
      <c r="O56" s="33">
        <v>20020126</v>
      </c>
      <c r="P56">
        <v>215019</v>
      </c>
      <c r="Q56" s="1">
        <v>2024</v>
      </c>
      <c r="R56" s="33">
        <v>-57</v>
      </c>
      <c r="S56" s="12">
        <v>2.795</v>
      </c>
      <c r="T56" s="33">
        <v>-171</v>
      </c>
      <c r="U56" s="12">
        <v>3.174</v>
      </c>
      <c r="V56" s="44">
        <v>7.38</v>
      </c>
      <c r="W56" s="1">
        <v>3</v>
      </c>
      <c r="X56" t="s">
        <v>21</v>
      </c>
      <c r="AA56" s="32">
        <f t="shared" si="4"/>
        <v>-57.04658333333333</v>
      </c>
      <c r="AB56" s="32">
        <f t="shared" si="6"/>
        <v>-171.0529</v>
      </c>
    </row>
    <row r="57" spans="1:28" ht="12.75">
      <c r="A57" s="17">
        <f t="shared" si="5"/>
        <v>42</v>
      </c>
      <c r="B57" s="37">
        <v>0.067</v>
      </c>
      <c r="C57" s="40">
        <v>273</v>
      </c>
      <c r="D57" s="10">
        <v>8</v>
      </c>
      <c r="E57" s="5">
        <v>1</v>
      </c>
      <c r="F57" s="5">
        <v>1</v>
      </c>
      <c r="G57" s="36">
        <v>6.05</v>
      </c>
      <c r="H57" s="36">
        <v>3.16</v>
      </c>
      <c r="I57" s="18">
        <f t="shared" si="13"/>
        <v>0.14820512820512818</v>
      </c>
      <c r="J57" s="18">
        <f t="shared" si="14"/>
        <v>0.15804530609408657</v>
      </c>
      <c r="K57" s="7">
        <f t="shared" si="10"/>
        <v>0.025027692307692345</v>
      </c>
      <c r="L57" s="19">
        <f t="shared" si="11"/>
        <v>1.9145569620253162</v>
      </c>
      <c r="M57" s="12">
        <f t="shared" si="12"/>
        <v>0.4880400000000007</v>
      </c>
      <c r="N57" s="1">
        <v>12621</v>
      </c>
      <c r="O57" s="33">
        <v>20020127</v>
      </c>
      <c r="P57">
        <v>702</v>
      </c>
      <c r="Q57" s="1">
        <v>4</v>
      </c>
      <c r="R57" s="33">
        <v>-57</v>
      </c>
      <c r="S57" s="12">
        <v>41.077</v>
      </c>
      <c r="T57" s="33">
        <v>-171</v>
      </c>
      <c r="U57" s="12">
        <v>1.084</v>
      </c>
      <c r="V57" s="44">
        <v>7.38</v>
      </c>
      <c r="W57" s="1">
        <v>3</v>
      </c>
      <c r="AA57" s="32">
        <f t="shared" si="4"/>
        <v>-57.68461666666666</v>
      </c>
      <c r="AB57" s="32">
        <f t="shared" si="6"/>
        <v>-171.01806666666667</v>
      </c>
    </row>
    <row r="58" spans="1:28" ht="12.75">
      <c r="A58" s="17">
        <f t="shared" si="5"/>
        <v>43</v>
      </c>
      <c r="B58" s="37">
        <v>0.188</v>
      </c>
      <c r="C58" s="40">
        <v>273</v>
      </c>
      <c r="D58" s="10">
        <v>8</v>
      </c>
      <c r="E58" s="5">
        <v>1</v>
      </c>
      <c r="F58" s="5">
        <v>1</v>
      </c>
      <c r="G58" s="36">
        <v>7.32</v>
      </c>
      <c r="H58" s="36">
        <v>3.02</v>
      </c>
      <c r="I58" s="18">
        <f t="shared" si="13"/>
        <v>0.22051282051282056</v>
      </c>
      <c r="J58" s="18">
        <f t="shared" si="14"/>
        <v>0.23515391564172058</v>
      </c>
      <c r="K58" s="7">
        <f t="shared" si="10"/>
        <v>-0.05495487179487181</v>
      </c>
      <c r="L58" s="19">
        <f t="shared" si="11"/>
        <v>2.423841059602649</v>
      </c>
      <c r="M58" s="12">
        <f t="shared" si="12"/>
        <v>-1.0716200000000002</v>
      </c>
      <c r="N58" s="1">
        <v>12621</v>
      </c>
      <c r="O58" s="33">
        <v>20020127</v>
      </c>
      <c r="P58">
        <v>203703</v>
      </c>
      <c r="Q58" s="1">
        <v>2024</v>
      </c>
      <c r="R58" s="33">
        <v>-60</v>
      </c>
      <c r="S58" s="12">
        <v>59.804</v>
      </c>
      <c r="T58" s="33">
        <v>-170</v>
      </c>
      <c r="U58" s="12">
        <v>49.125</v>
      </c>
      <c r="V58" s="44">
        <v>7.38</v>
      </c>
      <c r="W58" s="1">
        <v>3</v>
      </c>
      <c r="AA58" s="32">
        <f t="shared" si="4"/>
        <v>-60.99673333333333</v>
      </c>
      <c r="AB58" s="32">
        <f t="shared" si="6"/>
        <v>-170.81875</v>
      </c>
    </row>
    <row r="59" spans="1:28" ht="12.75">
      <c r="A59" s="17">
        <f t="shared" si="5"/>
        <v>44</v>
      </c>
      <c r="B59" s="37">
        <v>0.142</v>
      </c>
      <c r="C59" s="40">
        <v>273</v>
      </c>
      <c r="D59" s="10">
        <v>8</v>
      </c>
      <c r="E59" s="5">
        <v>1</v>
      </c>
      <c r="F59" s="5">
        <v>1</v>
      </c>
      <c r="G59" s="36">
        <v>5.24</v>
      </c>
      <c r="H59" s="36">
        <v>2.56</v>
      </c>
      <c r="I59" s="18">
        <f t="shared" si="13"/>
        <v>0.13743589743589746</v>
      </c>
      <c r="J59" s="18">
        <f t="shared" si="14"/>
        <v>0.1465610450976305</v>
      </c>
      <c r="K59" s="7">
        <f t="shared" si="10"/>
        <v>0.0029046153846153744</v>
      </c>
      <c r="L59" s="19">
        <f t="shared" si="11"/>
        <v>2.046875</v>
      </c>
      <c r="M59" s="12">
        <f t="shared" si="12"/>
        <v>0.0566399999999998</v>
      </c>
      <c r="N59" s="1">
        <v>12720</v>
      </c>
      <c r="O59" s="33">
        <v>20020127</v>
      </c>
      <c r="P59">
        <v>234642</v>
      </c>
      <c r="Q59" s="1">
        <v>2344</v>
      </c>
      <c r="R59" s="33">
        <v>-61</v>
      </c>
      <c r="S59" s="12">
        <v>38.152</v>
      </c>
      <c r="T59" s="33">
        <v>-170</v>
      </c>
      <c r="U59" s="12">
        <v>46.532</v>
      </c>
      <c r="V59" s="44">
        <v>7.38</v>
      </c>
      <c r="W59" s="1">
        <v>3</v>
      </c>
      <c r="AA59" s="32">
        <f t="shared" si="4"/>
        <v>-61.635866666666665</v>
      </c>
      <c r="AB59" s="32">
        <f t="shared" si="6"/>
        <v>-170.77553333333333</v>
      </c>
    </row>
    <row r="60" spans="1:28" ht="12.75">
      <c r="A60" s="17">
        <f t="shared" si="5"/>
        <v>45</v>
      </c>
      <c r="B60" s="37">
        <v>0.174</v>
      </c>
      <c r="C60" s="40">
        <v>273</v>
      </c>
      <c r="D60" s="10">
        <v>8</v>
      </c>
      <c r="E60" s="5">
        <v>1</v>
      </c>
      <c r="F60" s="5">
        <v>1</v>
      </c>
      <c r="G60" s="36">
        <v>3.86</v>
      </c>
      <c r="H60" s="36">
        <v>2.1</v>
      </c>
      <c r="I60" s="18">
        <f t="shared" si="13"/>
        <v>0.09025641025641025</v>
      </c>
      <c r="J60" s="18">
        <f t="shared" si="14"/>
        <v>0.09624904454172747</v>
      </c>
      <c r="K60" s="7">
        <f t="shared" si="10"/>
        <v>0.024866666666666672</v>
      </c>
      <c r="L60" s="19">
        <f t="shared" si="11"/>
        <v>1.838095238095238</v>
      </c>
      <c r="M60" s="12">
        <f t="shared" si="12"/>
        <v>0.4849000000000001</v>
      </c>
      <c r="N60" s="1">
        <v>12720</v>
      </c>
      <c r="O60" s="33">
        <v>20020128</v>
      </c>
      <c r="P60">
        <v>15255</v>
      </c>
      <c r="Q60" s="1">
        <v>150</v>
      </c>
      <c r="R60" s="33">
        <v>-62</v>
      </c>
      <c r="S60" s="12">
        <v>1.467</v>
      </c>
      <c r="T60" s="33">
        <v>-170</v>
      </c>
      <c r="U60" s="12">
        <v>44.848</v>
      </c>
      <c r="V60" s="44">
        <v>7.38</v>
      </c>
      <c r="W60" s="1">
        <v>3</v>
      </c>
      <c r="AA60" s="32">
        <f t="shared" si="4"/>
        <v>-62.02445</v>
      </c>
      <c r="AB60" s="32">
        <f t="shared" si="6"/>
        <v>-170.74746666666667</v>
      </c>
    </row>
    <row r="61" spans="1:28" ht="12.75">
      <c r="A61" s="17">
        <f t="shared" si="5"/>
        <v>46</v>
      </c>
      <c r="B61" s="37">
        <v>0.356</v>
      </c>
      <c r="C61" s="40">
        <v>278</v>
      </c>
      <c r="D61" s="10">
        <v>8</v>
      </c>
      <c r="E61" s="5">
        <v>1</v>
      </c>
      <c r="F61" s="5">
        <v>1</v>
      </c>
      <c r="G61" s="36">
        <v>10.9</v>
      </c>
      <c r="H61" s="36">
        <v>5.74</v>
      </c>
      <c r="I61" s="18">
        <f t="shared" si="13"/>
        <v>0.25985611510791373</v>
      </c>
      <c r="J61" s="18">
        <f t="shared" si="14"/>
        <v>0.2771094344036966</v>
      </c>
      <c r="K61" s="7">
        <f t="shared" si="10"/>
        <v>0.049154100719424484</v>
      </c>
      <c r="L61" s="19">
        <f t="shared" si="11"/>
        <v>1.8989547038327526</v>
      </c>
      <c r="M61" s="12">
        <f t="shared" si="12"/>
        <v>0.9760600000000004</v>
      </c>
      <c r="N61" s="1">
        <v>12720</v>
      </c>
      <c r="O61" s="33">
        <v>20020128</v>
      </c>
      <c r="P61">
        <v>35047</v>
      </c>
      <c r="Q61" s="1">
        <v>348</v>
      </c>
      <c r="R61" s="33">
        <v>-62</v>
      </c>
      <c r="S61" s="12">
        <v>23.601</v>
      </c>
      <c r="T61" s="33">
        <v>-170</v>
      </c>
      <c r="U61" s="12">
        <v>48.725</v>
      </c>
      <c r="V61" s="44">
        <v>7.38</v>
      </c>
      <c r="W61" s="1">
        <v>3</v>
      </c>
      <c r="AA61" s="32">
        <f t="shared" si="4"/>
        <v>-62.39335</v>
      </c>
      <c r="AB61" s="32">
        <f t="shared" si="6"/>
        <v>-170.81208333333333</v>
      </c>
    </row>
    <row r="62" spans="1:28" ht="12.75">
      <c r="A62" s="17">
        <f t="shared" si="5"/>
        <v>47</v>
      </c>
      <c r="B62" s="37">
        <v>0.154</v>
      </c>
      <c r="C62" s="40">
        <v>278</v>
      </c>
      <c r="D62" s="10">
        <v>8</v>
      </c>
      <c r="E62" s="5">
        <v>1</v>
      </c>
      <c r="F62" s="5">
        <v>1</v>
      </c>
      <c r="G62" s="36">
        <v>16.6</v>
      </c>
      <c r="H62" s="36">
        <v>8.57</v>
      </c>
      <c r="I62" s="18">
        <f t="shared" si="13"/>
        <v>0.4043884892086332</v>
      </c>
      <c r="J62" s="18">
        <f t="shared" si="14"/>
        <v>0.43123813144606277</v>
      </c>
      <c r="K62" s="7">
        <f t="shared" si="10"/>
        <v>0.056973453237409995</v>
      </c>
      <c r="L62" s="19">
        <f t="shared" si="11"/>
        <v>1.9369894982497085</v>
      </c>
      <c r="M62" s="12">
        <f t="shared" si="12"/>
        <v>1.1313299999999984</v>
      </c>
      <c r="N62" s="1">
        <v>12821</v>
      </c>
      <c r="O62" s="33">
        <v>20020128</v>
      </c>
      <c r="P62">
        <v>211211</v>
      </c>
      <c r="Q62" s="1">
        <v>2110</v>
      </c>
      <c r="R62" s="33">
        <v>-65</v>
      </c>
      <c r="S62" s="12">
        <v>15.49</v>
      </c>
      <c r="T62" s="33">
        <v>-171</v>
      </c>
      <c r="U62" s="12">
        <v>33.03</v>
      </c>
      <c r="V62" s="44">
        <v>7.38</v>
      </c>
      <c r="W62" s="1">
        <v>3</v>
      </c>
      <c r="AA62" s="32">
        <f t="shared" si="4"/>
        <v>-65.25816666666667</v>
      </c>
      <c r="AB62" s="32">
        <f t="shared" si="6"/>
        <v>-171.5505</v>
      </c>
    </row>
    <row r="63" spans="1:28" ht="12.75">
      <c r="A63" s="17">
        <f t="shared" si="5"/>
        <v>48</v>
      </c>
      <c r="B63" s="37">
        <v>0.086</v>
      </c>
      <c r="C63" s="40">
        <v>278</v>
      </c>
      <c r="D63" s="10">
        <v>8</v>
      </c>
      <c r="E63" s="5">
        <v>1</v>
      </c>
      <c r="F63" s="5">
        <v>1</v>
      </c>
      <c r="G63" s="36">
        <v>11</v>
      </c>
      <c r="H63" s="36">
        <v>5.63</v>
      </c>
      <c r="I63" s="18">
        <f t="shared" si="13"/>
        <v>0.270431654676259</v>
      </c>
      <c r="J63" s="18">
        <f t="shared" si="14"/>
        <v>0.28838714394338194</v>
      </c>
      <c r="K63" s="7">
        <f t="shared" si="10"/>
        <v>0.03265676258992804</v>
      </c>
      <c r="L63" s="19">
        <f t="shared" si="11"/>
        <v>1.9538188277087034</v>
      </c>
      <c r="M63" s="12">
        <f t="shared" si="12"/>
        <v>0.6484699999999997</v>
      </c>
      <c r="N63" s="1">
        <v>12821</v>
      </c>
      <c r="O63" s="33">
        <v>20020128</v>
      </c>
      <c r="P63">
        <v>230907</v>
      </c>
      <c r="Q63" s="1">
        <v>2307</v>
      </c>
      <c r="R63" s="33">
        <v>-65</v>
      </c>
      <c r="S63" s="12">
        <v>28.526</v>
      </c>
      <c r="T63" s="33">
        <v>-171</v>
      </c>
      <c r="U63" s="12">
        <v>6.528</v>
      </c>
      <c r="V63" s="44">
        <v>7.38</v>
      </c>
      <c r="W63" s="1">
        <v>3</v>
      </c>
      <c r="AA63" s="32">
        <f t="shared" si="4"/>
        <v>-65.47543333333333</v>
      </c>
      <c r="AB63" s="32">
        <f t="shared" si="6"/>
        <v>-171.1088</v>
      </c>
    </row>
    <row r="64" spans="1:28" ht="12.75">
      <c r="A64" s="17">
        <f t="shared" si="5"/>
        <v>49</v>
      </c>
      <c r="B64" s="37">
        <v>0.1</v>
      </c>
      <c r="C64" s="40">
        <v>273</v>
      </c>
      <c r="D64" s="10">
        <v>8</v>
      </c>
      <c r="E64" s="5">
        <v>1</v>
      </c>
      <c r="F64" s="5">
        <v>1</v>
      </c>
      <c r="G64" s="12">
        <v>12.9</v>
      </c>
      <c r="H64" s="36">
        <v>6.25</v>
      </c>
      <c r="I64" s="18">
        <f t="shared" si="13"/>
        <v>0.34102564102564104</v>
      </c>
      <c r="J64" s="18">
        <f t="shared" si="14"/>
        <v>0.36366826488777715</v>
      </c>
      <c r="K64" s="8">
        <f aca="true" t="shared" si="15" ref="K64:K78">$E$10*M64/F64*($E$12/C64)*E64</f>
        <v>0.0016025641025641025</v>
      </c>
      <c r="L64" s="8">
        <f aca="true" t="shared" si="16" ref="L64:L78">G64/H64</f>
        <v>2.064</v>
      </c>
      <c r="M64" s="32">
        <f aca="true" t="shared" si="17" ref="M64:M78">H64*$E$11-G64</f>
        <v>0.03125</v>
      </c>
      <c r="N64" s="1">
        <v>12821</v>
      </c>
      <c r="O64" s="33">
        <v>20020129</v>
      </c>
      <c r="P64">
        <v>22624</v>
      </c>
      <c r="Q64" s="1">
        <v>224</v>
      </c>
      <c r="R64" s="33">
        <v>-65</v>
      </c>
      <c r="S64" s="12">
        <v>54.1119</v>
      </c>
      <c r="T64" s="33">
        <v>-171</v>
      </c>
      <c r="U64" s="12">
        <v>29.6055</v>
      </c>
      <c r="V64" s="44">
        <v>7.38</v>
      </c>
      <c r="W64" s="1">
        <v>3</v>
      </c>
      <c r="AA64" s="32">
        <f t="shared" si="4"/>
        <v>-65.901865</v>
      </c>
      <c r="AB64" s="32">
        <f t="shared" si="6"/>
        <v>-171.493425</v>
      </c>
    </row>
    <row r="65" spans="1:28" ht="12.75">
      <c r="A65" s="17">
        <f t="shared" si="5"/>
        <v>50</v>
      </c>
      <c r="B65" s="37">
        <v>0.124</v>
      </c>
      <c r="C65" s="40">
        <v>273</v>
      </c>
      <c r="D65" s="10">
        <v>8</v>
      </c>
      <c r="E65" s="5">
        <v>1</v>
      </c>
      <c r="F65" s="5">
        <v>1</v>
      </c>
      <c r="G65" s="12">
        <v>22.7</v>
      </c>
      <c r="H65" s="12">
        <v>8.51</v>
      </c>
      <c r="I65" s="18">
        <f t="shared" si="13"/>
        <v>0.7276923076923076</v>
      </c>
      <c r="J65" s="18">
        <f t="shared" si="14"/>
        <v>0.7760079216176777</v>
      </c>
      <c r="K65" s="8">
        <f t="shared" si="15"/>
        <v>-0.2611697435897436</v>
      </c>
      <c r="L65" s="8">
        <f t="shared" si="16"/>
        <v>2.6674500587544068</v>
      </c>
      <c r="M65" s="32">
        <f t="shared" si="17"/>
        <v>-5.09281</v>
      </c>
      <c r="N65" s="1">
        <v>12821</v>
      </c>
      <c r="O65" s="33">
        <v>20020129</v>
      </c>
      <c r="P65">
        <v>43719</v>
      </c>
      <c r="Q65" s="1">
        <v>434</v>
      </c>
      <c r="R65" s="33">
        <v>-66</v>
      </c>
      <c r="S65" s="12">
        <v>15.4509</v>
      </c>
      <c r="T65" s="33">
        <v>-171</v>
      </c>
      <c r="U65" s="12">
        <v>50.1498</v>
      </c>
      <c r="V65" s="44">
        <v>7.38</v>
      </c>
      <c r="W65" s="1">
        <v>3</v>
      </c>
      <c r="X65" t="s">
        <v>47</v>
      </c>
      <c r="AA65" s="32">
        <f t="shared" si="4"/>
        <v>-66.257515</v>
      </c>
      <c r="AB65" s="32">
        <f t="shared" si="6"/>
        <v>-171.83583</v>
      </c>
    </row>
    <row r="66" spans="1:28" ht="12.75">
      <c r="A66" s="17">
        <f t="shared" si="5"/>
        <v>51</v>
      </c>
      <c r="B66" s="37">
        <v>0.695</v>
      </c>
      <c r="C66" s="40">
        <v>273</v>
      </c>
      <c r="D66" s="10">
        <v>8</v>
      </c>
      <c r="E66" s="5">
        <v>1</v>
      </c>
      <c r="F66" s="5">
        <v>1</v>
      </c>
      <c r="G66" s="12">
        <v>20.2</v>
      </c>
      <c r="H66" s="12">
        <v>10.6</v>
      </c>
      <c r="I66" s="18">
        <f t="shared" si="13"/>
        <v>0.49230769230769234</v>
      </c>
      <c r="J66" s="18">
        <f t="shared" si="14"/>
        <v>0.5249947884094226</v>
      </c>
      <c r="K66" s="8">
        <f t="shared" si="15"/>
        <v>0.08878974358974363</v>
      </c>
      <c r="L66" s="8">
        <f t="shared" si="16"/>
        <v>1.9056603773584906</v>
      </c>
      <c r="M66" s="32">
        <f t="shared" si="17"/>
        <v>1.7314000000000007</v>
      </c>
      <c r="N66" s="1">
        <v>12821</v>
      </c>
      <c r="O66" s="33">
        <v>20020129</v>
      </c>
      <c r="P66">
        <v>80027</v>
      </c>
      <c r="Q66" s="1">
        <v>757</v>
      </c>
      <c r="R66" s="33">
        <v>-66</v>
      </c>
      <c r="S66" s="12">
        <v>20.1187</v>
      </c>
      <c r="T66" s="33">
        <v>-171</v>
      </c>
      <c r="U66" s="12">
        <v>57.5887</v>
      </c>
      <c r="V66" s="44">
        <v>7.38</v>
      </c>
      <c r="W66" s="1">
        <v>3</v>
      </c>
      <c r="X66" t="s">
        <v>48</v>
      </c>
      <c r="AA66" s="32">
        <f t="shared" si="4"/>
        <v>-66.33531166666667</v>
      </c>
      <c r="AB66" s="32">
        <f t="shared" si="6"/>
        <v>-171.95981166666667</v>
      </c>
    </row>
    <row r="67" spans="1:28" ht="12.75">
      <c r="A67" s="17">
        <f t="shared" si="5"/>
        <v>52</v>
      </c>
      <c r="B67" s="37">
        <v>0.795</v>
      </c>
      <c r="C67" s="40">
        <v>273</v>
      </c>
      <c r="D67" s="10">
        <v>8</v>
      </c>
      <c r="E67" s="5">
        <v>1</v>
      </c>
      <c r="F67" s="5">
        <v>1</v>
      </c>
      <c r="G67" s="12">
        <v>23.7</v>
      </c>
      <c r="H67" s="12">
        <v>12</v>
      </c>
      <c r="I67" s="18">
        <f t="shared" si="13"/>
        <v>0.6</v>
      </c>
      <c r="J67" s="18">
        <f t="shared" si="14"/>
        <v>0.6398373983739838</v>
      </c>
      <c r="K67" s="8">
        <f t="shared" si="15"/>
        <v>0.05784615384615385</v>
      </c>
      <c r="L67" s="8">
        <f t="shared" si="16"/>
        <v>1.9749999999999999</v>
      </c>
      <c r="M67" s="32">
        <f t="shared" si="17"/>
        <v>1.1280000000000001</v>
      </c>
      <c r="N67" s="1">
        <v>12918</v>
      </c>
      <c r="O67" s="33">
        <v>20020130</v>
      </c>
      <c r="P67">
        <v>74443</v>
      </c>
      <c r="Q67" s="1">
        <v>741</v>
      </c>
      <c r="R67" s="33">
        <v>-66</v>
      </c>
      <c r="S67" s="12">
        <v>21.634</v>
      </c>
      <c r="T67" s="33">
        <v>-171</v>
      </c>
      <c r="U67" s="12">
        <v>47.583</v>
      </c>
      <c r="V67" s="44">
        <v>7.38</v>
      </c>
      <c r="W67" s="1">
        <v>3</v>
      </c>
      <c r="X67" t="s">
        <v>49</v>
      </c>
      <c r="AA67" s="32">
        <f t="shared" si="4"/>
        <v>-66.36056666666667</v>
      </c>
      <c r="AB67" s="32">
        <f t="shared" si="6"/>
        <v>-171.79305</v>
      </c>
    </row>
    <row r="68" spans="1:28" ht="12.75">
      <c r="A68" s="17">
        <f t="shared" si="5"/>
        <v>53</v>
      </c>
      <c r="B68" s="37" t="s">
        <v>93</v>
      </c>
      <c r="C68" s="40">
        <v>273</v>
      </c>
      <c r="D68" s="10">
        <v>8</v>
      </c>
      <c r="E68" s="5">
        <v>1</v>
      </c>
      <c r="F68" s="5">
        <v>1</v>
      </c>
      <c r="G68" s="12">
        <v>27.8</v>
      </c>
      <c r="H68" s="12">
        <v>14.9</v>
      </c>
      <c r="I68" s="18">
        <f t="shared" si="13"/>
        <v>0.6615384615384615</v>
      </c>
      <c r="J68" s="18">
        <f t="shared" si="14"/>
        <v>0.7102739007241053</v>
      </c>
      <c r="K68" s="8">
        <f t="shared" si="15"/>
        <v>0.1552871794871794</v>
      </c>
      <c r="L68" s="8">
        <f t="shared" si="16"/>
        <v>1.8657718120805369</v>
      </c>
      <c r="M68" s="32">
        <f t="shared" si="17"/>
        <v>3.0280999999999985</v>
      </c>
      <c r="N68" s="1">
        <v>123010</v>
      </c>
      <c r="O68" s="33" t="s">
        <v>91</v>
      </c>
      <c r="P68" t="s">
        <v>90</v>
      </c>
      <c r="Q68" t="s">
        <v>90</v>
      </c>
      <c r="R68" s="33" t="s">
        <v>93</v>
      </c>
      <c r="S68" s="33" t="s">
        <v>93</v>
      </c>
      <c r="T68" s="33" t="s">
        <v>93</v>
      </c>
      <c r="U68" s="33" t="s">
        <v>93</v>
      </c>
      <c r="V68" s="44">
        <v>7.33</v>
      </c>
      <c r="W68" s="1">
        <v>4</v>
      </c>
      <c r="X68" t="s">
        <v>50</v>
      </c>
      <c r="AA68" s="32"/>
      <c r="AB68" s="32"/>
    </row>
    <row r="69" spans="1:28" ht="12.75">
      <c r="A69" s="17">
        <f t="shared" si="5"/>
        <v>54</v>
      </c>
      <c r="B69" s="37">
        <v>0.381</v>
      </c>
      <c r="C69" s="40">
        <v>278</v>
      </c>
      <c r="D69" s="10">
        <v>8</v>
      </c>
      <c r="E69" s="5">
        <v>1</v>
      </c>
      <c r="F69" s="5">
        <v>1</v>
      </c>
      <c r="G69" s="12">
        <v>24.5</v>
      </c>
      <c r="H69" s="12">
        <v>12.6</v>
      </c>
      <c r="I69" s="18">
        <f t="shared" si="13"/>
        <v>0.5992805755395684</v>
      </c>
      <c r="J69" s="18">
        <f t="shared" si="14"/>
        <v>0.6434294856066034</v>
      </c>
      <c r="K69" s="8">
        <f t="shared" si="15"/>
        <v>0.07903453237410063</v>
      </c>
      <c r="L69" s="8">
        <f t="shared" si="16"/>
        <v>1.9444444444444444</v>
      </c>
      <c r="M69" s="32">
        <f t="shared" si="17"/>
        <v>1.5693999999999981</v>
      </c>
      <c r="N69" s="1">
        <v>123010</v>
      </c>
      <c r="O69" s="33">
        <v>20020131</v>
      </c>
      <c r="P69">
        <v>231542</v>
      </c>
      <c r="Q69" s="1">
        <v>1743</v>
      </c>
      <c r="R69" s="33">
        <v>-66</v>
      </c>
      <c r="S69" s="12">
        <v>18.1726</v>
      </c>
      <c r="T69" s="33">
        <v>-171</v>
      </c>
      <c r="U69" s="12">
        <v>54.5157</v>
      </c>
      <c r="V69" s="44">
        <v>7.33</v>
      </c>
      <c r="W69" s="1">
        <v>4</v>
      </c>
      <c r="AA69" s="32">
        <f t="shared" si="4"/>
        <v>-66.30287666666666</v>
      </c>
      <c r="AB69" s="32">
        <f t="shared" si="6"/>
        <v>-171.908595</v>
      </c>
    </row>
    <row r="70" spans="1:28" ht="12.75">
      <c r="A70" s="17">
        <f t="shared" si="5"/>
        <v>55</v>
      </c>
      <c r="B70" s="37">
        <v>1.31</v>
      </c>
      <c r="C70" s="40">
        <v>273</v>
      </c>
      <c r="D70" s="10">
        <v>8</v>
      </c>
      <c r="E70" s="5">
        <v>1</v>
      </c>
      <c r="F70" s="5">
        <v>1</v>
      </c>
      <c r="G70" s="12">
        <v>36.2</v>
      </c>
      <c r="H70" s="12">
        <v>18.3</v>
      </c>
      <c r="I70" s="18">
        <f t="shared" si="13"/>
        <v>0.917948717948718</v>
      </c>
      <c r="J70" s="18">
        <f t="shared" si="14"/>
        <v>1.0320366300366302</v>
      </c>
      <c r="K70" s="8">
        <f t="shared" si="15"/>
        <v>0.08526666666666671</v>
      </c>
      <c r="L70" s="8">
        <f t="shared" si="16"/>
        <v>1.9781420765027322</v>
      </c>
      <c r="M70" s="32">
        <f t="shared" si="17"/>
        <v>1.662700000000001</v>
      </c>
      <c r="N70" s="1">
        <v>123110</v>
      </c>
      <c r="O70" s="33">
        <v>20020201</v>
      </c>
      <c r="P70">
        <v>103402</v>
      </c>
      <c r="Q70" s="1">
        <v>1033</v>
      </c>
      <c r="R70" s="33">
        <v>-66</v>
      </c>
      <c r="S70" s="12">
        <v>19.076</v>
      </c>
      <c r="T70" s="33">
        <v>-171</v>
      </c>
      <c r="U70" s="12">
        <v>53.998</v>
      </c>
      <c r="V70" s="44">
        <v>7</v>
      </c>
      <c r="W70" s="1">
        <v>5</v>
      </c>
      <c r="AA70" s="32">
        <f t="shared" si="4"/>
        <v>-66.31793333333333</v>
      </c>
      <c r="AB70" s="32">
        <f t="shared" si="6"/>
        <v>-171.89996666666667</v>
      </c>
    </row>
    <row r="71" spans="1:28" ht="12.75">
      <c r="A71" s="17">
        <f t="shared" si="5"/>
        <v>56</v>
      </c>
      <c r="B71" s="37">
        <v>0.899</v>
      </c>
      <c r="C71" s="40">
        <v>273</v>
      </c>
      <c r="D71" s="10">
        <v>8</v>
      </c>
      <c r="E71" s="5">
        <v>1</v>
      </c>
      <c r="F71" s="5">
        <v>1</v>
      </c>
      <c r="G71" s="12">
        <v>17.1</v>
      </c>
      <c r="H71" s="12">
        <v>8.59</v>
      </c>
      <c r="I71" s="18">
        <f t="shared" si="13"/>
        <v>0.43641025641025644</v>
      </c>
      <c r="J71" s="18">
        <f t="shared" si="14"/>
        <v>0.4906498168498169</v>
      </c>
      <c r="K71" s="8">
        <f t="shared" si="15"/>
        <v>0.034497948717948645</v>
      </c>
      <c r="L71" s="8">
        <f t="shared" si="16"/>
        <v>1.9906868451688011</v>
      </c>
      <c r="M71" s="32">
        <f t="shared" si="17"/>
        <v>0.6727099999999986</v>
      </c>
      <c r="N71" s="1">
        <v>20218</v>
      </c>
      <c r="O71" s="33">
        <v>20020202</v>
      </c>
      <c r="P71">
        <v>183211</v>
      </c>
      <c r="Q71" s="1">
        <v>1831</v>
      </c>
      <c r="R71" s="33">
        <v>-65</v>
      </c>
      <c r="S71" s="12">
        <v>53.27</v>
      </c>
      <c r="T71" s="33">
        <v>-171</v>
      </c>
      <c r="U71" s="12">
        <v>22.7407</v>
      </c>
      <c r="V71" s="44">
        <v>7</v>
      </c>
      <c r="W71" s="1">
        <v>5</v>
      </c>
      <c r="X71" t="s">
        <v>58</v>
      </c>
      <c r="AA71" s="32">
        <f t="shared" si="4"/>
        <v>-65.88783333333333</v>
      </c>
      <c r="AB71" s="32">
        <f t="shared" si="6"/>
        <v>-171.37901166666666</v>
      </c>
    </row>
    <row r="72" spans="1:28" ht="12.75">
      <c r="A72" s="17">
        <f t="shared" si="5"/>
        <v>57</v>
      </c>
      <c r="B72" s="37">
        <v>0.534</v>
      </c>
      <c r="C72" s="40">
        <v>273</v>
      </c>
      <c r="D72" s="10">
        <v>8</v>
      </c>
      <c r="E72" s="5">
        <v>1</v>
      </c>
      <c r="F72" s="5">
        <v>1</v>
      </c>
      <c r="G72" s="12">
        <v>16.2</v>
      </c>
      <c r="H72" s="12">
        <v>8.57</v>
      </c>
      <c r="I72" s="18">
        <f t="shared" si="13"/>
        <v>0.39128205128205124</v>
      </c>
      <c r="J72" s="18">
        <f t="shared" si="14"/>
        <v>0.4399128205128205</v>
      </c>
      <c r="K72" s="8">
        <f t="shared" si="15"/>
        <v>0.07852974358974361</v>
      </c>
      <c r="L72" s="8">
        <f t="shared" si="16"/>
        <v>1.8903150525087513</v>
      </c>
      <c r="M72" s="32">
        <f t="shared" si="17"/>
        <v>1.5313300000000005</v>
      </c>
      <c r="N72" s="1">
        <v>20218</v>
      </c>
      <c r="O72" s="33">
        <v>20020202</v>
      </c>
      <c r="P72">
        <v>203823</v>
      </c>
      <c r="Q72" s="1">
        <v>2033</v>
      </c>
      <c r="R72" s="33">
        <v>-65</v>
      </c>
      <c r="S72" s="12">
        <v>55.1692</v>
      </c>
      <c r="T72" s="33">
        <v>-171</v>
      </c>
      <c r="U72" s="12">
        <v>25.122</v>
      </c>
      <c r="V72" s="44">
        <v>7</v>
      </c>
      <c r="W72" s="1">
        <v>5</v>
      </c>
      <c r="X72" t="s">
        <v>51</v>
      </c>
      <c r="AA72" s="32">
        <f t="shared" si="4"/>
        <v>-65.91948666666667</v>
      </c>
      <c r="AB72" s="32">
        <f t="shared" si="6"/>
        <v>-171.4187</v>
      </c>
    </row>
    <row r="73" spans="1:28" ht="12.75">
      <c r="A73" s="17">
        <f t="shared" si="5"/>
        <v>58</v>
      </c>
      <c r="B73" s="37">
        <v>0.299</v>
      </c>
      <c r="C73" s="40">
        <v>273</v>
      </c>
      <c r="D73" s="10">
        <v>8</v>
      </c>
      <c r="E73" s="5">
        <v>1</v>
      </c>
      <c r="F73" s="5">
        <v>1</v>
      </c>
      <c r="G73" s="12">
        <v>15</v>
      </c>
      <c r="H73" s="12">
        <v>8.11</v>
      </c>
      <c r="I73" s="18">
        <f t="shared" si="13"/>
        <v>0.3533333333333334</v>
      </c>
      <c r="J73" s="18">
        <f t="shared" si="14"/>
        <v>0.3972476190476191</v>
      </c>
      <c r="K73" s="8">
        <f t="shared" si="15"/>
        <v>0.09126102564102559</v>
      </c>
      <c r="L73" s="8">
        <f t="shared" si="16"/>
        <v>1.8495684340320593</v>
      </c>
      <c r="M73" s="32">
        <f t="shared" si="17"/>
        <v>1.779589999999999</v>
      </c>
      <c r="N73" s="1">
        <v>20218</v>
      </c>
      <c r="O73" s="33">
        <v>20020203</v>
      </c>
      <c r="P73">
        <v>3520</v>
      </c>
      <c r="Q73" s="1">
        <v>32</v>
      </c>
      <c r="R73" s="33">
        <v>-66</v>
      </c>
      <c r="S73" s="12">
        <v>6.865</v>
      </c>
      <c r="T73" s="33">
        <v>-171</v>
      </c>
      <c r="U73" s="12">
        <v>37.573</v>
      </c>
      <c r="V73" s="44">
        <v>7</v>
      </c>
      <c r="W73" s="1">
        <v>5</v>
      </c>
      <c r="X73" t="s">
        <v>52</v>
      </c>
      <c r="AA73" s="32">
        <f t="shared" si="4"/>
        <v>-66.11441666666667</v>
      </c>
      <c r="AB73" s="32">
        <f t="shared" si="6"/>
        <v>-171.62621666666666</v>
      </c>
    </row>
    <row r="74" spans="1:28" ht="12.75">
      <c r="A74" s="17">
        <f t="shared" si="5"/>
        <v>59</v>
      </c>
      <c r="B74" s="37">
        <v>0.514</v>
      </c>
      <c r="C74" s="40">
        <v>273</v>
      </c>
      <c r="D74" s="10">
        <v>8</v>
      </c>
      <c r="E74" s="5">
        <v>1</v>
      </c>
      <c r="F74" s="5">
        <v>1</v>
      </c>
      <c r="G74" s="12">
        <v>24.9</v>
      </c>
      <c r="H74" s="12">
        <v>13</v>
      </c>
      <c r="I74" s="18">
        <f t="shared" si="13"/>
        <v>0.6102564102564101</v>
      </c>
      <c r="J74" s="18">
        <f t="shared" si="14"/>
        <v>0.686102564102564</v>
      </c>
      <c r="K74" s="8">
        <f t="shared" si="15"/>
        <v>0.1024102564102564</v>
      </c>
      <c r="L74" s="8">
        <f t="shared" si="16"/>
        <v>1.9153846153846152</v>
      </c>
      <c r="M74" s="32">
        <f t="shared" si="17"/>
        <v>1.9969999999999999</v>
      </c>
      <c r="N74" s="1">
        <v>20218</v>
      </c>
      <c r="O74" s="33">
        <v>20020203</v>
      </c>
      <c r="P74">
        <v>33060</v>
      </c>
      <c r="Q74" s="1">
        <v>327</v>
      </c>
      <c r="R74" s="33">
        <v>-66</v>
      </c>
      <c r="S74" s="12">
        <v>10.4547</v>
      </c>
      <c r="T74" s="33">
        <v>-171</v>
      </c>
      <c r="U74" s="12">
        <v>44.4679</v>
      </c>
      <c r="V74" s="44">
        <v>7</v>
      </c>
      <c r="W74" s="1">
        <v>5</v>
      </c>
      <c r="X74" t="s">
        <v>53</v>
      </c>
      <c r="AA74" s="32">
        <f t="shared" si="4"/>
        <v>-66.174245</v>
      </c>
      <c r="AB74" s="32">
        <f t="shared" si="6"/>
        <v>-171.74113166666666</v>
      </c>
    </row>
    <row r="75" spans="1:28" ht="12.75">
      <c r="A75" s="17">
        <f t="shared" si="5"/>
        <v>60</v>
      </c>
      <c r="B75" s="37">
        <v>0.752</v>
      </c>
      <c r="C75" s="40">
        <v>273</v>
      </c>
      <c r="D75" s="10">
        <v>8</v>
      </c>
      <c r="E75" s="5">
        <v>1</v>
      </c>
      <c r="F75" s="5">
        <v>1</v>
      </c>
      <c r="G75" s="12">
        <v>22.2</v>
      </c>
      <c r="H75" s="12">
        <v>11.3</v>
      </c>
      <c r="I75" s="18">
        <f t="shared" si="13"/>
        <v>0.5589743589743589</v>
      </c>
      <c r="J75" s="18">
        <f t="shared" si="14"/>
        <v>0.6284468864468864</v>
      </c>
      <c r="K75" s="8">
        <f t="shared" si="15"/>
        <v>0.06049743589743592</v>
      </c>
      <c r="L75" s="8">
        <f t="shared" si="16"/>
        <v>1.9646017699115041</v>
      </c>
      <c r="M75" s="32">
        <f t="shared" si="17"/>
        <v>1.1797000000000004</v>
      </c>
      <c r="N75" s="1">
        <v>20218</v>
      </c>
      <c r="O75" s="33">
        <v>20020203</v>
      </c>
      <c r="P75">
        <v>60245</v>
      </c>
      <c r="Q75" s="1">
        <v>600</v>
      </c>
      <c r="R75" s="33">
        <v>-66</v>
      </c>
      <c r="S75" s="12">
        <v>13.608</v>
      </c>
      <c r="T75" s="33">
        <v>-171</v>
      </c>
      <c r="U75" s="12">
        <v>50.041</v>
      </c>
      <c r="V75" s="44">
        <v>7</v>
      </c>
      <c r="W75" s="1">
        <v>5</v>
      </c>
      <c r="X75" t="s">
        <v>54</v>
      </c>
      <c r="AA75" s="32">
        <f t="shared" si="4"/>
        <v>-66.2268</v>
      </c>
      <c r="AB75" s="32">
        <f t="shared" si="6"/>
        <v>-171.83401666666666</v>
      </c>
    </row>
    <row r="76" spans="1:28" ht="12.75">
      <c r="A76" s="17">
        <f t="shared" si="5"/>
        <v>61</v>
      </c>
      <c r="B76" s="37">
        <v>1.13</v>
      </c>
      <c r="C76" s="40">
        <v>273</v>
      </c>
      <c r="D76" s="10">
        <v>8</v>
      </c>
      <c r="E76" s="5">
        <v>1</v>
      </c>
      <c r="F76" s="5">
        <v>1</v>
      </c>
      <c r="G76" s="12">
        <v>25.3</v>
      </c>
      <c r="H76" s="12">
        <v>13</v>
      </c>
      <c r="I76" s="18">
        <f t="shared" si="13"/>
        <v>0.6307692307692309</v>
      </c>
      <c r="J76" s="18">
        <f t="shared" si="14"/>
        <v>0.7091648351648353</v>
      </c>
      <c r="K76" s="8">
        <f t="shared" si="15"/>
        <v>0.08189743589743578</v>
      </c>
      <c r="L76" s="8">
        <f t="shared" si="16"/>
        <v>1.9461538461538461</v>
      </c>
      <c r="M76" s="32">
        <f t="shared" si="17"/>
        <v>1.5969999999999978</v>
      </c>
      <c r="N76" s="1">
        <v>20218</v>
      </c>
      <c r="O76" s="33">
        <v>20020203</v>
      </c>
      <c r="P76">
        <v>81226</v>
      </c>
      <c r="Q76" s="1">
        <v>808</v>
      </c>
      <c r="R76" s="33">
        <v>-66</v>
      </c>
      <c r="S76" s="12">
        <v>15.062</v>
      </c>
      <c r="T76" s="33">
        <v>-171</v>
      </c>
      <c r="U76" s="12">
        <v>52.29</v>
      </c>
      <c r="V76" s="44">
        <v>7</v>
      </c>
      <c r="W76" s="1">
        <v>5</v>
      </c>
      <c r="X76" t="s">
        <v>55</v>
      </c>
      <c r="AA76" s="32">
        <f t="shared" si="4"/>
        <v>-66.25103333333334</v>
      </c>
      <c r="AB76" s="32">
        <f t="shared" si="6"/>
        <v>-171.8715</v>
      </c>
    </row>
    <row r="77" spans="1:28" ht="12.75">
      <c r="A77" s="17">
        <f t="shared" si="5"/>
        <v>62</v>
      </c>
      <c r="B77" s="37">
        <v>1.362</v>
      </c>
      <c r="C77" s="40">
        <v>273</v>
      </c>
      <c r="D77" s="10">
        <v>8</v>
      </c>
      <c r="E77" s="5">
        <v>1</v>
      </c>
      <c r="F77" s="5">
        <v>1</v>
      </c>
      <c r="G77" s="12">
        <v>43.3</v>
      </c>
      <c r="H77" s="12">
        <v>22.7</v>
      </c>
      <c r="I77" s="18">
        <f t="shared" si="13"/>
        <v>1.0564102564102564</v>
      </c>
      <c r="J77" s="18">
        <f t="shared" si="14"/>
        <v>1.1877069597069598</v>
      </c>
      <c r="K77" s="8">
        <f t="shared" si="15"/>
        <v>0.1880153846153846</v>
      </c>
      <c r="L77" s="8">
        <f t="shared" si="16"/>
        <v>1.907488986784141</v>
      </c>
      <c r="M77" s="32">
        <f t="shared" si="17"/>
        <v>3.6662999999999997</v>
      </c>
      <c r="N77" s="1">
        <v>20218</v>
      </c>
      <c r="O77" s="33">
        <v>20020203</v>
      </c>
      <c r="P77">
        <v>110736</v>
      </c>
      <c r="Q77" s="1">
        <v>1106</v>
      </c>
      <c r="R77" s="33">
        <v>-66</v>
      </c>
      <c r="S77" s="12">
        <v>18.024</v>
      </c>
      <c r="T77" s="33">
        <v>-171</v>
      </c>
      <c r="U77" s="12">
        <v>57.238</v>
      </c>
      <c r="V77" s="44">
        <v>7</v>
      </c>
      <c r="W77" s="1">
        <v>5</v>
      </c>
      <c r="X77" s="21" t="s">
        <v>56</v>
      </c>
      <c r="AA77" s="32">
        <f t="shared" si="4"/>
        <v>-66.3004</v>
      </c>
      <c r="AB77" s="32">
        <f t="shared" si="6"/>
        <v>-171.95396666666667</v>
      </c>
    </row>
    <row r="78" spans="1:28" ht="12.75">
      <c r="A78" s="17">
        <f t="shared" si="5"/>
        <v>63</v>
      </c>
      <c r="B78" s="37">
        <v>1.416</v>
      </c>
      <c r="C78" s="40">
        <v>273</v>
      </c>
      <c r="D78" s="10">
        <v>8</v>
      </c>
      <c r="E78" s="5">
        <v>1</v>
      </c>
      <c r="F78" s="5">
        <v>1</v>
      </c>
      <c r="G78" s="12">
        <v>45.6</v>
      </c>
      <c r="H78" s="12">
        <v>23.1</v>
      </c>
      <c r="I78" s="18">
        <f t="shared" si="13"/>
        <v>1.1538461538461537</v>
      </c>
      <c r="J78" s="18">
        <f t="shared" si="14"/>
        <v>1.297252747252747</v>
      </c>
      <c r="K78" s="8">
        <f t="shared" si="15"/>
        <v>0.11250769230769227</v>
      </c>
      <c r="L78" s="8">
        <f t="shared" si="16"/>
        <v>1.974025974025974</v>
      </c>
      <c r="M78" s="32">
        <f t="shared" si="17"/>
        <v>2.1938999999999993</v>
      </c>
      <c r="N78" s="1">
        <v>20218</v>
      </c>
      <c r="O78" s="33">
        <v>20020203</v>
      </c>
      <c r="P78">
        <v>124336</v>
      </c>
      <c r="Q78" s="1">
        <v>1240</v>
      </c>
      <c r="R78" s="33">
        <v>-66</v>
      </c>
      <c r="S78" s="12">
        <v>18.009</v>
      </c>
      <c r="T78" s="33">
        <v>-171</v>
      </c>
      <c r="U78" s="12">
        <v>57.29</v>
      </c>
      <c r="V78" s="44">
        <v>7</v>
      </c>
      <c r="W78" s="1">
        <v>5</v>
      </c>
      <c r="X78" t="s">
        <v>57</v>
      </c>
      <c r="AA78" s="32">
        <f t="shared" si="4"/>
        <v>-66.30015</v>
      </c>
      <c r="AB78" s="32">
        <f t="shared" si="6"/>
        <v>-171.95483333333334</v>
      </c>
    </row>
    <row r="79" spans="1:28" ht="12.75">
      <c r="A79" s="17">
        <f t="shared" si="5"/>
        <v>64</v>
      </c>
      <c r="B79" s="12" t="s">
        <v>93</v>
      </c>
      <c r="C79" s="41" t="s">
        <v>93</v>
      </c>
      <c r="D79" s="12" t="s">
        <v>93</v>
      </c>
      <c r="E79" s="12" t="s">
        <v>93</v>
      </c>
      <c r="F79" s="12" t="s">
        <v>93</v>
      </c>
      <c r="G79" s="12" t="s">
        <v>93</v>
      </c>
      <c r="H79" s="12" t="s">
        <v>93</v>
      </c>
      <c r="I79" s="12" t="s">
        <v>93</v>
      </c>
      <c r="J79" s="12" t="s">
        <v>93</v>
      </c>
      <c r="K79" s="12" t="s">
        <v>93</v>
      </c>
      <c r="L79" s="12" t="s">
        <v>93</v>
      </c>
      <c r="M79" s="12" t="s">
        <v>93</v>
      </c>
      <c r="N79" s="12" t="s">
        <v>93</v>
      </c>
      <c r="O79" s="33" t="s">
        <v>91</v>
      </c>
      <c r="P79" t="s">
        <v>90</v>
      </c>
      <c r="Q79" s="12" t="s">
        <v>93</v>
      </c>
      <c r="R79" s="12" t="s">
        <v>93</v>
      </c>
      <c r="S79" s="12" t="s">
        <v>93</v>
      </c>
      <c r="T79" s="12" t="s">
        <v>93</v>
      </c>
      <c r="U79" s="12" t="s">
        <v>93</v>
      </c>
      <c r="V79" s="44">
        <v>7</v>
      </c>
      <c r="W79" s="12" t="s">
        <v>93</v>
      </c>
      <c r="X79" s="12" t="s">
        <v>93</v>
      </c>
      <c r="AA79" s="32"/>
      <c r="AB79" s="32"/>
    </row>
    <row r="80" spans="1:28" ht="12.75">
      <c r="A80" s="17">
        <f t="shared" si="5"/>
        <v>65</v>
      </c>
      <c r="B80" s="12" t="s">
        <v>93</v>
      </c>
      <c r="C80" s="41" t="s">
        <v>93</v>
      </c>
      <c r="D80" s="12" t="s">
        <v>93</v>
      </c>
      <c r="E80" s="12" t="s">
        <v>93</v>
      </c>
      <c r="F80" s="12" t="s">
        <v>93</v>
      </c>
      <c r="G80" s="12" t="s">
        <v>93</v>
      </c>
      <c r="H80" s="12" t="s">
        <v>93</v>
      </c>
      <c r="I80" s="12" t="s">
        <v>93</v>
      </c>
      <c r="J80" s="12" t="s">
        <v>93</v>
      </c>
      <c r="K80" s="12" t="s">
        <v>93</v>
      </c>
      <c r="L80" s="12" t="s">
        <v>93</v>
      </c>
      <c r="M80" s="12" t="s">
        <v>93</v>
      </c>
      <c r="N80" s="12" t="s">
        <v>93</v>
      </c>
      <c r="O80" s="33" t="s">
        <v>91</v>
      </c>
      <c r="P80" t="s">
        <v>90</v>
      </c>
      <c r="Q80" s="12" t="s">
        <v>93</v>
      </c>
      <c r="R80" s="12" t="s">
        <v>93</v>
      </c>
      <c r="S80" s="12" t="s">
        <v>93</v>
      </c>
      <c r="T80" s="12" t="s">
        <v>93</v>
      </c>
      <c r="U80" s="12" t="s">
        <v>93</v>
      </c>
      <c r="V80" s="44">
        <v>7</v>
      </c>
      <c r="W80" s="12" t="s">
        <v>93</v>
      </c>
      <c r="X80" s="12" t="s">
        <v>93</v>
      </c>
      <c r="AA80" s="32"/>
      <c r="AB80" s="32"/>
    </row>
    <row r="81" spans="1:28" ht="12.75">
      <c r="A81" s="17">
        <f t="shared" si="5"/>
        <v>66</v>
      </c>
      <c r="B81" s="37">
        <v>1.003</v>
      </c>
      <c r="C81" s="40">
        <v>291</v>
      </c>
      <c r="D81" s="10">
        <v>8</v>
      </c>
      <c r="E81" s="5">
        <v>1</v>
      </c>
      <c r="F81" s="5">
        <v>1</v>
      </c>
      <c r="G81" s="12">
        <v>21.3</v>
      </c>
      <c r="H81" s="12">
        <v>10.5</v>
      </c>
      <c r="I81" s="18">
        <f aca="true" t="shared" si="18" ref="I81:I87">$E$10*(+G81-H81)*(D81/C81)*E81</f>
        <v>0.5195876288659794</v>
      </c>
      <c r="J81" s="18">
        <f aca="true" t="shared" si="19" ref="J81:J87">$E$10*(+G81-H81)*(D81/C81)*E81*(7.87/V81)</f>
        <v>0.5883675739820514</v>
      </c>
      <c r="K81" s="8">
        <f aca="true" t="shared" si="20" ref="K81:K113">$E$10*M81/F81*($E$12/C81)*E81</f>
        <v>0.020422680412371053</v>
      </c>
      <c r="L81" s="8">
        <f aca="true" t="shared" si="21" ref="L81:L113">G81/H81</f>
        <v>2.0285714285714285</v>
      </c>
      <c r="M81" s="32">
        <f aca="true" t="shared" si="22" ref="M81:M113">H81*$E$11-G81</f>
        <v>0.4244999999999983</v>
      </c>
      <c r="N81" s="1">
        <v>20609</v>
      </c>
      <c r="O81" s="33">
        <v>20020206</v>
      </c>
      <c r="P81">
        <v>121557</v>
      </c>
      <c r="Q81" s="1">
        <v>1214</v>
      </c>
      <c r="R81" s="33">
        <v>-66</v>
      </c>
      <c r="S81" s="12">
        <v>10.5303</v>
      </c>
      <c r="T81" s="33">
        <v>-171</v>
      </c>
      <c r="U81" s="12">
        <v>43.1603</v>
      </c>
      <c r="V81" s="44">
        <v>6.95</v>
      </c>
      <c r="W81" s="1">
        <v>6</v>
      </c>
      <c r="X81" t="s">
        <v>59</v>
      </c>
      <c r="AA81" s="32">
        <f aca="true" t="shared" si="23" ref="AA81:AA144">R81-S81/60</f>
        <v>-66.175505</v>
      </c>
      <c r="AB81" s="32">
        <f t="shared" si="6"/>
        <v>-171.71933833333333</v>
      </c>
    </row>
    <row r="82" spans="1:28" ht="12.75">
      <c r="A82" s="17">
        <f aca="true" t="shared" si="24" ref="A82:A145">A81+1</f>
        <v>67</v>
      </c>
      <c r="B82" s="37">
        <v>1.002</v>
      </c>
      <c r="C82" s="40">
        <v>291</v>
      </c>
      <c r="D82" s="10">
        <v>8</v>
      </c>
      <c r="E82" s="5">
        <v>1</v>
      </c>
      <c r="F82" s="5">
        <v>1</v>
      </c>
      <c r="G82" s="12">
        <v>34.6</v>
      </c>
      <c r="H82" s="12">
        <v>14</v>
      </c>
      <c r="I82" s="18">
        <f t="shared" si="18"/>
        <v>0.9910652920962201</v>
      </c>
      <c r="J82" s="18">
        <f t="shared" si="19"/>
        <v>1.1222566688916908</v>
      </c>
      <c r="K82" s="8">
        <f t="shared" si="20"/>
        <v>-0.2710515463917526</v>
      </c>
      <c r="L82" s="8">
        <f t="shared" si="21"/>
        <v>2.4714285714285715</v>
      </c>
      <c r="M82" s="32">
        <f t="shared" si="22"/>
        <v>-5.634</v>
      </c>
      <c r="N82" s="1">
        <v>20609</v>
      </c>
      <c r="O82" s="33">
        <v>20020206</v>
      </c>
      <c r="P82">
        <v>124351</v>
      </c>
      <c r="Q82" s="1">
        <v>1241</v>
      </c>
      <c r="R82" s="33">
        <v>-66</v>
      </c>
      <c r="S82" s="12">
        <v>9.0813</v>
      </c>
      <c r="T82" s="33">
        <v>-171</v>
      </c>
      <c r="U82" s="12">
        <v>48.334</v>
      </c>
      <c r="V82" s="44">
        <v>6.95</v>
      </c>
      <c r="W82" s="1">
        <v>6</v>
      </c>
      <c r="X82" s="1" t="s">
        <v>60</v>
      </c>
      <c r="AA82" s="32">
        <f t="shared" si="23"/>
        <v>-66.151355</v>
      </c>
      <c r="AB82" s="32">
        <f t="shared" si="6"/>
        <v>-171.80556666666666</v>
      </c>
    </row>
    <row r="83" spans="1:28" ht="12.75">
      <c r="A83" s="17">
        <f t="shared" si="24"/>
        <v>68</v>
      </c>
      <c r="B83" s="37">
        <v>1.332</v>
      </c>
      <c r="C83" s="40">
        <v>291</v>
      </c>
      <c r="D83" s="10">
        <v>8</v>
      </c>
      <c r="E83" s="5">
        <v>1</v>
      </c>
      <c r="F83" s="5">
        <v>1</v>
      </c>
      <c r="G83" s="12">
        <v>73.9</v>
      </c>
      <c r="H83" s="12">
        <v>27.4</v>
      </c>
      <c r="I83" s="18">
        <f t="shared" si="18"/>
        <v>2.237113402061856</v>
      </c>
      <c r="J83" s="18">
        <f t="shared" si="19"/>
        <v>2.533249276867166</v>
      </c>
      <c r="K83" s="8">
        <f t="shared" si="20"/>
        <v>-0.8279436426116842</v>
      </c>
      <c r="L83" s="8">
        <f t="shared" si="21"/>
        <v>2.6970802919708032</v>
      </c>
      <c r="M83" s="32">
        <f t="shared" si="22"/>
        <v>-17.20940000000001</v>
      </c>
      <c r="N83" s="1">
        <v>20609</v>
      </c>
      <c r="O83" s="33">
        <v>20020206</v>
      </c>
      <c r="P83">
        <v>131114</v>
      </c>
      <c r="Q83" s="1">
        <v>1309</v>
      </c>
      <c r="R83" s="33">
        <v>-66</v>
      </c>
      <c r="S83" s="12">
        <v>7.9939</v>
      </c>
      <c r="T83" s="33">
        <v>-171</v>
      </c>
      <c r="U83" s="12">
        <v>52.7584</v>
      </c>
      <c r="V83" s="44">
        <v>6.95</v>
      </c>
      <c r="W83" s="1">
        <v>6</v>
      </c>
      <c r="X83" s="1" t="s">
        <v>60</v>
      </c>
      <c r="AA83" s="32">
        <f t="shared" si="23"/>
        <v>-66.13323166666666</v>
      </c>
      <c r="AB83" s="32">
        <f t="shared" si="6"/>
        <v>-171.87930666666668</v>
      </c>
    </row>
    <row r="84" spans="1:28" ht="12.75">
      <c r="A84" s="17">
        <f t="shared" si="24"/>
        <v>69</v>
      </c>
      <c r="B84" s="37">
        <v>1.318</v>
      </c>
      <c r="C84" s="40">
        <v>291</v>
      </c>
      <c r="D84" s="10">
        <v>8</v>
      </c>
      <c r="E84" s="5">
        <v>1</v>
      </c>
      <c r="F84" s="5">
        <v>1</v>
      </c>
      <c r="G84" s="12">
        <v>67.2</v>
      </c>
      <c r="H84" s="12">
        <v>24.9</v>
      </c>
      <c r="I84" s="18">
        <f t="shared" si="18"/>
        <v>2.035051546391753</v>
      </c>
      <c r="J84" s="18">
        <f t="shared" si="19"/>
        <v>2.304439664763035</v>
      </c>
      <c r="K84" s="8">
        <f t="shared" si="20"/>
        <v>-0.754455670103093</v>
      </c>
      <c r="L84" s="8">
        <f t="shared" si="21"/>
        <v>2.698795180722892</v>
      </c>
      <c r="M84" s="32">
        <f t="shared" si="22"/>
        <v>-15.681900000000006</v>
      </c>
      <c r="N84" s="1">
        <v>20609</v>
      </c>
      <c r="O84" s="33">
        <v>20020206</v>
      </c>
      <c r="P84">
        <v>134110</v>
      </c>
      <c r="Q84" s="1">
        <v>1339</v>
      </c>
      <c r="R84" s="33">
        <v>-66</v>
      </c>
      <c r="S84" s="12">
        <v>7.3427</v>
      </c>
      <c r="T84" s="33">
        <v>-171</v>
      </c>
      <c r="U84" s="12">
        <v>57.4535</v>
      </c>
      <c r="V84" s="44">
        <v>6.95</v>
      </c>
      <c r="W84" s="1">
        <v>6</v>
      </c>
      <c r="X84" s="1" t="s">
        <v>60</v>
      </c>
      <c r="AA84" s="32">
        <f t="shared" si="23"/>
        <v>-66.12237833333333</v>
      </c>
      <c r="AB84" s="32">
        <f t="shared" si="6"/>
        <v>-171.95755833333334</v>
      </c>
    </row>
    <row r="85" spans="1:28" ht="12.75">
      <c r="A85" s="17">
        <f t="shared" si="24"/>
        <v>70</v>
      </c>
      <c r="B85" s="37">
        <v>1.396</v>
      </c>
      <c r="C85" s="40">
        <v>291</v>
      </c>
      <c r="D85" s="10">
        <v>8</v>
      </c>
      <c r="E85" s="5">
        <v>1</v>
      </c>
      <c r="F85" s="5">
        <v>1</v>
      </c>
      <c r="G85" s="12">
        <v>39.1</v>
      </c>
      <c r="H85" s="12">
        <v>20.3</v>
      </c>
      <c r="I85" s="18">
        <f t="shared" si="18"/>
        <v>0.9044673539518899</v>
      </c>
      <c r="J85" s="18">
        <f t="shared" si="19"/>
        <v>1.0241954065613486</v>
      </c>
      <c r="K85" s="8">
        <f t="shared" si="20"/>
        <v>0.13955257731958765</v>
      </c>
      <c r="L85" s="8">
        <f t="shared" si="21"/>
        <v>1.9261083743842364</v>
      </c>
      <c r="M85" s="32">
        <f t="shared" si="22"/>
        <v>2.9007000000000005</v>
      </c>
      <c r="N85" s="1">
        <v>20609</v>
      </c>
      <c r="O85" s="33">
        <v>20020206</v>
      </c>
      <c r="P85">
        <v>141111</v>
      </c>
      <c r="Q85" s="1">
        <v>1408</v>
      </c>
      <c r="R85" s="33">
        <v>-66</v>
      </c>
      <c r="S85" s="12">
        <v>6.4411</v>
      </c>
      <c r="T85" s="33">
        <v>-172</v>
      </c>
      <c r="U85" s="12">
        <v>2.1344</v>
      </c>
      <c r="V85" s="44">
        <v>6.95</v>
      </c>
      <c r="W85" s="1">
        <v>6</v>
      </c>
      <c r="X85" s="1" t="s">
        <v>60</v>
      </c>
      <c r="AA85" s="32">
        <f t="shared" si="23"/>
        <v>-66.10735166666667</v>
      </c>
      <c r="AB85" s="32">
        <f aca="true" t="shared" si="25" ref="AB85:AB148">T85-U85/60</f>
        <v>-172.03557333333333</v>
      </c>
    </row>
    <row r="86" spans="1:28" ht="12.75">
      <c r="A86" s="17">
        <f t="shared" si="24"/>
        <v>71</v>
      </c>
      <c r="B86" s="37">
        <v>1.297</v>
      </c>
      <c r="C86" s="40">
        <v>291</v>
      </c>
      <c r="D86" s="10">
        <v>8</v>
      </c>
      <c r="E86" s="5">
        <v>1</v>
      </c>
      <c r="F86" s="5">
        <v>1</v>
      </c>
      <c r="G86" s="12">
        <v>26.3</v>
      </c>
      <c r="H86" s="12">
        <v>14.1</v>
      </c>
      <c r="I86" s="18">
        <f t="shared" si="18"/>
        <v>0.5869415807560138</v>
      </c>
      <c r="J86" s="18">
        <f t="shared" si="19"/>
        <v>0.6646374446834284</v>
      </c>
      <c r="K86" s="8">
        <f t="shared" si="20"/>
        <v>0.13821512027491398</v>
      </c>
      <c r="L86" s="8">
        <f t="shared" si="21"/>
        <v>1.8652482269503547</v>
      </c>
      <c r="M86" s="32">
        <f t="shared" si="22"/>
        <v>2.872899999999998</v>
      </c>
      <c r="N86" s="1">
        <v>20609</v>
      </c>
      <c r="O86" s="33">
        <v>20020206</v>
      </c>
      <c r="P86">
        <v>144134</v>
      </c>
      <c r="Q86" s="1">
        <v>1439</v>
      </c>
      <c r="R86" s="33">
        <v>-66</v>
      </c>
      <c r="S86" s="12">
        <v>5.5955</v>
      </c>
      <c r="T86" s="33">
        <v>-172</v>
      </c>
      <c r="U86" s="12">
        <v>13.0009</v>
      </c>
      <c r="V86" s="44">
        <v>6.95</v>
      </c>
      <c r="W86" s="1">
        <v>6</v>
      </c>
      <c r="X86" s="1" t="s">
        <v>60</v>
      </c>
      <c r="AA86" s="32">
        <f t="shared" si="23"/>
        <v>-66.09325833333334</v>
      </c>
      <c r="AB86" s="32">
        <f t="shared" si="25"/>
        <v>-172.21668166666666</v>
      </c>
    </row>
    <row r="87" spans="1:28" ht="12.75">
      <c r="A87" s="17">
        <f t="shared" si="24"/>
        <v>72</v>
      </c>
      <c r="B87" s="37">
        <v>1.287</v>
      </c>
      <c r="C87" s="40">
        <v>291</v>
      </c>
      <c r="D87" s="10">
        <v>8</v>
      </c>
      <c r="E87" s="5">
        <v>1</v>
      </c>
      <c r="F87" s="5">
        <v>1</v>
      </c>
      <c r="G87" s="12">
        <v>26.5</v>
      </c>
      <c r="H87" s="12">
        <v>13</v>
      </c>
      <c r="I87" s="18">
        <f t="shared" si="18"/>
        <v>0.6494845360824743</v>
      </c>
      <c r="J87" s="18">
        <f t="shared" si="19"/>
        <v>0.7354594674775643</v>
      </c>
      <c r="K87" s="8">
        <f t="shared" si="20"/>
        <v>0.019099656357388244</v>
      </c>
      <c r="L87" s="8">
        <f t="shared" si="21"/>
        <v>2.0384615384615383</v>
      </c>
      <c r="M87" s="32">
        <f t="shared" si="22"/>
        <v>0.39699999999999847</v>
      </c>
      <c r="N87" s="1">
        <v>20609</v>
      </c>
      <c r="O87" s="33">
        <v>20020206</v>
      </c>
      <c r="P87">
        <v>151112</v>
      </c>
      <c r="Q87" s="1">
        <v>1508</v>
      </c>
      <c r="R87" s="33">
        <v>-66</v>
      </c>
      <c r="S87" s="12">
        <v>4.8466</v>
      </c>
      <c r="T87" s="33">
        <v>-172</v>
      </c>
      <c r="U87" s="12">
        <v>7.6802</v>
      </c>
      <c r="V87" s="44">
        <v>6.95</v>
      </c>
      <c r="W87" s="1">
        <v>6</v>
      </c>
      <c r="X87" s="1" t="s">
        <v>60</v>
      </c>
      <c r="AA87" s="32">
        <f t="shared" si="23"/>
        <v>-66.08077666666667</v>
      </c>
      <c r="AB87" s="32">
        <f t="shared" si="25"/>
        <v>-172.12800333333334</v>
      </c>
    </row>
    <row r="88" spans="1:28" ht="12.75">
      <c r="A88" s="17">
        <f t="shared" si="24"/>
        <v>73</v>
      </c>
      <c r="B88" s="37" t="s">
        <v>93</v>
      </c>
      <c r="C88" s="42" t="s">
        <v>93</v>
      </c>
      <c r="D88" s="37" t="s">
        <v>93</v>
      </c>
      <c r="E88" s="37" t="s">
        <v>93</v>
      </c>
      <c r="F88" s="37" t="s">
        <v>93</v>
      </c>
      <c r="G88" s="37" t="s">
        <v>93</v>
      </c>
      <c r="H88" s="37" t="s">
        <v>93</v>
      </c>
      <c r="I88" s="37" t="s">
        <v>93</v>
      </c>
      <c r="J88" s="37" t="s">
        <v>93</v>
      </c>
      <c r="K88" s="37" t="s">
        <v>93</v>
      </c>
      <c r="L88" s="37" t="s">
        <v>93</v>
      </c>
      <c r="M88" s="37" t="s">
        <v>93</v>
      </c>
      <c r="N88" s="37" t="s">
        <v>93</v>
      </c>
      <c r="O88" s="47" t="s">
        <v>91</v>
      </c>
      <c r="P88" t="s">
        <v>90</v>
      </c>
      <c r="Q88" s="37" t="s">
        <v>93</v>
      </c>
      <c r="R88" s="37" t="s">
        <v>93</v>
      </c>
      <c r="S88" s="37" t="s">
        <v>93</v>
      </c>
      <c r="T88" s="37" t="s">
        <v>93</v>
      </c>
      <c r="U88" s="35" t="s">
        <v>93</v>
      </c>
      <c r="V88" s="44">
        <v>6.95</v>
      </c>
      <c r="W88" s="37" t="s">
        <v>93</v>
      </c>
      <c r="X88" s="37" t="s">
        <v>93</v>
      </c>
      <c r="AA88" s="32"/>
      <c r="AB88" s="32"/>
    </row>
    <row r="89" spans="1:28" ht="12.75">
      <c r="A89" s="17">
        <f t="shared" si="24"/>
        <v>74</v>
      </c>
      <c r="B89" s="37">
        <v>1.628</v>
      </c>
      <c r="C89" s="40">
        <v>291</v>
      </c>
      <c r="D89" s="10">
        <v>8</v>
      </c>
      <c r="E89" s="5">
        <v>1</v>
      </c>
      <c r="F89" s="5">
        <v>1</v>
      </c>
      <c r="G89" s="12">
        <v>53.1</v>
      </c>
      <c r="H89" s="12">
        <v>26.8</v>
      </c>
      <c r="I89" s="18">
        <f>$E$10*(+G89-H89)*(D89/C89)*E89</f>
        <v>1.2652920962199312</v>
      </c>
      <c r="J89" s="18">
        <f>$E$10*(+G89-H89)*(D89/C89)*E89*(7.87/V89)</f>
        <v>1.43278399960444</v>
      </c>
      <c r="K89" s="8">
        <f t="shared" si="20"/>
        <v>0.11301993127147748</v>
      </c>
      <c r="L89" s="8">
        <f t="shared" si="21"/>
        <v>1.9813432835820894</v>
      </c>
      <c r="M89" s="32">
        <f t="shared" si="22"/>
        <v>2.349199999999996</v>
      </c>
      <c r="N89" s="1">
        <v>20609</v>
      </c>
      <c r="O89" s="33">
        <v>20020206</v>
      </c>
      <c r="P89">
        <v>154142</v>
      </c>
      <c r="Q89" s="1">
        <v>1538</v>
      </c>
      <c r="R89" s="33">
        <v>-66</v>
      </c>
      <c r="S89" s="12">
        <v>3.616</v>
      </c>
      <c r="T89" s="33">
        <v>-172</v>
      </c>
      <c r="U89" s="12">
        <v>17.8516</v>
      </c>
      <c r="V89" s="44">
        <v>6.95</v>
      </c>
      <c r="W89" s="1">
        <v>6</v>
      </c>
      <c r="X89" s="1" t="s">
        <v>60</v>
      </c>
      <c r="AA89" s="32">
        <f t="shared" si="23"/>
        <v>-66.06026666666666</v>
      </c>
      <c r="AB89" s="32">
        <f t="shared" si="25"/>
        <v>-172.29752666666667</v>
      </c>
    </row>
    <row r="90" spans="1:28" ht="12.75">
      <c r="A90" s="17">
        <f t="shared" si="24"/>
        <v>75</v>
      </c>
      <c r="B90" s="37">
        <v>1.562</v>
      </c>
      <c r="C90" s="40">
        <v>291</v>
      </c>
      <c r="D90" s="10">
        <v>8</v>
      </c>
      <c r="E90" s="5">
        <v>1</v>
      </c>
      <c r="F90" s="5">
        <v>1</v>
      </c>
      <c r="G90" s="12">
        <v>38.1</v>
      </c>
      <c r="H90" s="12">
        <v>19.5</v>
      </c>
      <c r="I90" s="18">
        <f>$E$10*(+G90-H90)*(D90/C90)*E90</f>
        <v>0.8948453608247424</v>
      </c>
      <c r="J90" s="18">
        <f>$E$10*(+G90-H90)*(D90/C90)*E90*(7.87/V90)</f>
        <v>1.0132997107468664</v>
      </c>
      <c r="K90" s="7">
        <f t="shared" si="20"/>
        <v>0.10803092783505154</v>
      </c>
      <c r="L90" s="19">
        <f t="shared" si="21"/>
        <v>1.953846153846154</v>
      </c>
      <c r="M90" s="12">
        <f t="shared" si="22"/>
        <v>2.2455</v>
      </c>
      <c r="N90" s="1">
        <v>20609</v>
      </c>
      <c r="O90" s="33">
        <v>20020206</v>
      </c>
      <c r="P90">
        <v>161142</v>
      </c>
      <c r="Q90" s="1">
        <v>1608</v>
      </c>
      <c r="R90" s="33">
        <v>-66</v>
      </c>
      <c r="S90" s="12">
        <v>2.2375</v>
      </c>
      <c r="T90" s="33">
        <v>-172</v>
      </c>
      <c r="U90" s="12">
        <v>22.483</v>
      </c>
      <c r="V90" s="44">
        <v>6.95</v>
      </c>
      <c r="W90" s="1">
        <v>6</v>
      </c>
      <c r="X90" s="1" t="s">
        <v>60</v>
      </c>
      <c r="AA90" s="32">
        <f t="shared" si="23"/>
        <v>-66.03729166666666</v>
      </c>
      <c r="AB90" s="32">
        <f t="shared" si="25"/>
        <v>-172.37471666666667</v>
      </c>
    </row>
    <row r="91" spans="1:28" ht="12.75">
      <c r="A91" s="17">
        <f t="shared" si="24"/>
        <v>76</v>
      </c>
      <c r="B91" s="37">
        <v>1.226</v>
      </c>
      <c r="C91" s="40">
        <v>291</v>
      </c>
      <c r="D91" s="10">
        <v>8</v>
      </c>
      <c r="E91" s="5">
        <v>1</v>
      </c>
      <c r="F91" s="5">
        <v>1</v>
      </c>
      <c r="G91" s="12">
        <v>22.6</v>
      </c>
      <c r="H91" s="12">
        <v>11.8</v>
      </c>
      <c r="I91" s="18">
        <f>$E$10*(+G91-H91)*(D91/C91)*E91</f>
        <v>0.5195876288659794</v>
      </c>
      <c r="J91" s="18">
        <f>$E$10*(+G91-H91)*(D91/C91)*E91*(7.87/V91)</f>
        <v>0.5883675739820514</v>
      </c>
      <c r="K91" s="7">
        <f t="shared" si="20"/>
        <v>0.08728109965635737</v>
      </c>
      <c r="L91" s="19">
        <f t="shared" si="21"/>
        <v>1.9152542372881356</v>
      </c>
      <c r="M91" s="12">
        <f t="shared" si="22"/>
        <v>1.8141999999999996</v>
      </c>
      <c r="N91" s="1">
        <v>20609</v>
      </c>
      <c r="O91" s="33">
        <v>20020206</v>
      </c>
      <c r="P91">
        <v>164112</v>
      </c>
      <c r="Q91" s="1">
        <v>1638</v>
      </c>
      <c r="R91" s="33">
        <v>-66</v>
      </c>
      <c r="S91" s="12">
        <v>0.7279</v>
      </c>
      <c r="T91" s="33">
        <v>-172</v>
      </c>
      <c r="U91" s="12">
        <v>26.824</v>
      </c>
      <c r="V91" s="44">
        <v>6.95</v>
      </c>
      <c r="W91" s="1">
        <v>6</v>
      </c>
      <c r="X91" s="1" t="s">
        <v>60</v>
      </c>
      <c r="AA91" s="32">
        <f t="shared" si="23"/>
        <v>-66.01213166666666</v>
      </c>
      <c r="AB91" s="32">
        <f t="shared" si="25"/>
        <v>-172.44706666666667</v>
      </c>
    </row>
    <row r="92" spans="1:28" ht="12.75">
      <c r="A92" s="17">
        <f t="shared" si="24"/>
        <v>77</v>
      </c>
      <c r="B92" s="37" t="s">
        <v>93</v>
      </c>
      <c r="C92" s="42" t="s">
        <v>93</v>
      </c>
      <c r="D92" s="37" t="s">
        <v>93</v>
      </c>
      <c r="E92" s="37" t="s">
        <v>93</v>
      </c>
      <c r="F92" s="37" t="s">
        <v>93</v>
      </c>
      <c r="G92" s="32" t="s">
        <v>93</v>
      </c>
      <c r="H92" s="37" t="s">
        <v>93</v>
      </c>
      <c r="I92" s="37" t="s">
        <v>93</v>
      </c>
      <c r="J92" s="37" t="s">
        <v>93</v>
      </c>
      <c r="K92" s="37" t="s">
        <v>93</v>
      </c>
      <c r="L92" s="37" t="s">
        <v>93</v>
      </c>
      <c r="M92" s="37" t="s">
        <v>93</v>
      </c>
      <c r="N92" s="37" t="s">
        <v>93</v>
      </c>
      <c r="O92" s="47" t="s">
        <v>91</v>
      </c>
      <c r="P92" t="s">
        <v>90</v>
      </c>
      <c r="Q92" s="37" t="s">
        <v>93</v>
      </c>
      <c r="R92" s="37" t="s">
        <v>93</v>
      </c>
      <c r="S92" s="37" t="s">
        <v>93</v>
      </c>
      <c r="T92" s="37" t="s">
        <v>93</v>
      </c>
      <c r="U92" s="35" t="s">
        <v>93</v>
      </c>
      <c r="V92" s="44">
        <v>6.95</v>
      </c>
      <c r="W92" s="37" t="s">
        <v>93</v>
      </c>
      <c r="X92" s="37" t="s">
        <v>93</v>
      </c>
      <c r="AA92" s="32"/>
      <c r="AB92" s="32"/>
    </row>
    <row r="93" spans="1:28" ht="12.75">
      <c r="A93" s="17">
        <f t="shared" si="24"/>
        <v>78</v>
      </c>
      <c r="B93" s="37">
        <v>1.172</v>
      </c>
      <c r="C93" s="40">
        <v>291</v>
      </c>
      <c r="D93" s="10">
        <v>8</v>
      </c>
      <c r="E93" s="5">
        <v>1</v>
      </c>
      <c r="F93" s="5">
        <v>1</v>
      </c>
      <c r="G93" s="35">
        <v>20.3</v>
      </c>
      <c r="H93" s="12">
        <v>10.9</v>
      </c>
      <c r="I93" s="18">
        <f aca="true" t="shared" si="26" ref="I93:I128">$E$10*(+G93-H93)*(D93/C93)*E93</f>
        <v>0.45223367697594496</v>
      </c>
      <c r="J93" s="18">
        <f aca="true" t="shared" si="27" ref="J93:J128">$E$10*(+G93-H93)*(D93/C93)*E93*(7.87/V93)</f>
        <v>0.5069913159260239</v>
      </c>
      <c r="K93" s="7">
        <f t="shared" si="20"/>
        <v>0.10834845360824735</v>
      </c>
      <c r="L93" s="19">
        <f t="shared" si="21"/>
        <v>1.8623853211009174</v>
      </c>
      <c r="M93" s="12">
        <f t="shared" si="22"/>
        <v>2.2520999999999987</v>
      </c>
      <c r="N93" s="1">
        <v>20609</v>
      </c>
      <c r="O93" s="33">
        <v>20020206</v>
      </c>
      <c r="P93">
        <v>171254</v>
      </c>
      <c r="Q93" s="1">
        <v>1710</v>
      </c>
      <c r="R93" s="33">
        <v>-65</v>
      </c>
      <c r="S93" s="12">
        <v>59.2585</v>
      </c>
      <c r="T93" s="33">
        <v>-172</v>
      </c>
      <c r="U93" s="12">
        <v>31.8456</v>
      </c>
      <c r="V93" s="44">
        <v>7.02</v>
      </c>
      <c r="W93" s="1">
        <v>7</v>
      </c>
      <c r="X93" s="1" t="s">
        <v>60</v>
      </c>
      <c r="AA93" s="32">
        <f t="shared" si="23"/>
        <v>-65.98764166666666</v>
      </c>
      <c r="AB93" s="32">
        <f t="shared" si="25"/>
        <v>-172.53076</v>
      </c>
    </row>
    <row r="94" spans="1:28" ht="12.75">
      <c r="A94" s="17">
        <f t="shared" si="24"/>
        <v>79</v>
      </c>
      <c r="B94" s="37">
        <v>1.124</v>
      </c>
      <c r="C94" s="40">
        <v>291</v>
      </c>
      <c r="D94" s="10">
        <v>8</v>
      </c>
      <c r="E94" s="5">
        <v>1</v>
      </c>
      <c r="F94" s="5">
        <v>1</v>
      </c>
      <c r="G94" s="12">
        <v>21.8</v>
      </c>
      <c r="H94" s="12">
        <v>10.9</v>
      </c>
      <c r="I94" s="18">
        <f t="shared" si="26"/>
        <v>0.5243986254295533</v>
      </c>
      <c r="J94" s="18">
        <f t="shared" si="27"/>
        <v>0.5878941854886873</v>
      </c>
      <c r="K94" s="7">
        <f t="shared" si="20"/>
        <v>0.03618350515463911</v>
      </c>
      <c r="L94" s="19">
        <f t="shared" si="21"/>
        <v>2</v>
      </c>
      <c r="M94" s="12">
        <f t="shared" si="22"/>
        <v>0.7520999999999987</v>
      </c>
      <c r="N94" s="1">
        <v>20609</v>
      </c>
      <c r="O94" s="33">
        <v>20020206</v>
      </c>
      <c r="P94">
        <v>174313</v>
      </c>
      <c r="Q94" s="1">
        <v>1740</v>
      </c>
      <c r="R94" s="33">
        <v>-66</v>
      </c>
      <c r="S94" s="12">
        <v>1.7438</v>
      </c>
      <c r="T94" s="33">
        <v>-172</v>
      </c>
      <c r="U94" s="12">
        <v>35.8361</v>
      </c>
      <c r="V94" s="44">
        <v>7.02</v>
      </c>
      <c r="W94" s="1">
        <v>7</v>
      </c>
      <c r="X94" s="1" t="s">
        <v>60</v>
      </c>
      <c r="AA94" s="32">
        <f t="shared" si="23"/>
        <v>-66.02906333333334</v>
      </c>
      <c r="AB94" s="32">
        <f t="shared" si="25"/>
        <v>-172.59726833333335</v>
      </c>
    </row>
    <row r="95" spans="1:28" ht="12.75">
      <c r="A95" s="17">
        <f t="shared" si="24"/>
        <v>80</v>
      </c>
      <c r="B95" s="37">
        <v>1.085</v>
      </c>
      <c r="C95" s="40">
        <v>291</v>
      </c>
      <c r="D95" s="10">
        <v>8</v>
      </c>
      <c r="E95" s="5">
        <v>1</v>
      </c>
      <c r="F95" s="5">
        <v>1</v>
      </c>
      <c r="G95" s="12">
        <v>29.8</v>
      </c>
      <c r="H95" s="12">
        <v>13.5</v>
      </c>
      <c r="I95" s="18">
        <f t="shared" si="26"/>
        <v>0.784192439862543</v>
      </c>
      <c r="J95" s="18">
        <f t="shared" si="27"/>
        <v>0.8791445159142754</v>
      </c>
      <c r="K95" s="7">
        <f t="shared" si="20"/>
        <v>-0.08989347079037804</v>
      </c>
      <c r="L95" s="19">
        <f t="shared" si="21"/>
        <v>2.2074074074074073</v>
      </c>
      <c r="M95" s="12">
        <f t="shared" si="22"/>
        <v>-1.868500000000001</v>
      </c>
      <c r="N95" s="1">
        <v>20609</v>
      </c>
      <c r="O95" s="33">
        <v>20020206</v>
      </c>
      <c r="P95">
        <v>182021</v>
      </c>
      <c r="Q95" s="1">
        <v>1817</v>
      </c>
      <c r="R95" s="33">
        <v>-66</v>
      </c>
      <c r="S95" s="12">
        <v>4.1737</v>
      </c>
      <c r="T95" s="33">
        <v>-172</v>
      </c>
      <c r="U95" s="12">
        <v>28.0764</v>
      </c>
      <c r="V95" s="44">
        <v>7.02</v>
      </c>
      <c r="W95" s="1">
        <v>7</v>
      </c>
      <c r="X95" s="1" t="s">
        <v>60</v>
      </c>
      <c r="AA95" s="32">
        <f t="shared" si="23"/>
        <v>-66.06956166666667</v>
      </c>
      <c r="AB95" s="32">
        <f t="shared" si="25"/>
        <v>-172.46794</v>
      </c>
    </row>
    <row r="96" spans="1:28" ht="12.75">
      <c r="A96" s="17">
        <f t="shared" si="24"/>
        <v>81</v>
      </c>
      <c r="B96" s="37">
        <v>0.991</v>
      </c>
      <c r="C96" s="40">
        <v>291</v>
      </c>
      <c r="D96" s="10">
        <v>8</v>
      </c>
      <c r="E96" s="5">
        <v>1</v>
      </c>
      <c r="F96" s="5">
        <v>1</v>
      </c>
      <c r="G96" s="12">
        <v>33.2</v>
      </c>
      <c r="H96" s="12">
        <v>16.6</v>
      </c>
      <c r="I96" s="18">
        <f t="shared" si="26"/>
        <v>0.7986254295532647</v>
      </c>
      <c r="J96" s="18">
        <f t="shared" si="27"/>
        <v>0.8953250898268083</v>
      </c>
      <c r="K96" s="7">
        <f t="shared" si="20"/>
        <v>0.05510515463917536</v>
      </c>
      <c r="L96" s="19">
        <f t="shared" si="21"/>
        <v>2</v>
      </c>
      <c r="M96" s="12">
        <f t="shared" si="22"/>
        <v>1.1454000000000022</v>
      </c>
      <c r="N96" s="1">
        <v>20609</v>
      </c>
      <c r="O96" s="33">
        <v>20020206</v>
      </c>
      <c r="P96">
        <v>184305</v>
      </c>
      <c r="Q96" s="1">
        <v>1839</v>
      </c>
      <c r="R96" s="33">
        <v>-66</v>
      </c>
      <c r="S96" s="12">
        <v>6.79</v>
      </c>
      <c r="T96" s="33">
        <v>-172</v>
      </c>
      <c r="U96" s="12">
        <v>22.35</v>
      </c>
      <c r="V96" s="44">
        <v>7.02</v>
      </c>
      <c r="W96" s="1">
        <v>7</v>
      </c>
      <c r="X96" s="1" t="s">
        <v>60</v>
      </c>
      <c r="AA96" s="32">
        <f t="shared" si="23"/>
        <v>-66.11316666666667</v>
      </c>
      <c r="AB96" s="32">
        <f t="shared" si="25"/>
        <v>-172.3725</v>
      </c>
    </row>
    <row r="97" spans="1:28" ht="12.75">
      <c r="A97" s="17">
        <f t="shared" si="24"/>
        <v>82</v>
      </c>
      <c r="B97" s="37">
        <v>1.303</v>
      </c>
      <c r="C97" s="40">
        <v>291</v>
      </c>
      <c r="D97" s="10">
        <v>8</v>
      </c>
      <c r="E97" s="5">
        <v>1</v>
      </c>
      <c r="F97" s="5">
        <v>1</v>
      </c>
      <c r="G97" s="12">
        <v>67.6</v>
      </c>
      <c r="H97" s="12">
        <v>34.6</v>
      </c>
      <c r="I97" s="18">
        <f t="shared" si="26"/>
        <v>1.5876288659793811</v>
      </c>
      <c r="J97" s="18">
        <f t="shared" si="27"/>
        <v>1.7798631303785941</v>
      </c>
      <c r="K97" s="7">
        <f t="shared" si="20"/>
        <v>0.1918336769759454</v>
      </c>
      <c r="L97" s="19">
        <f t="shared" si="21"/>
        <v>1.9537572254335258</v>
      </c>
      <c r="M97" s="12">
        <f t="shared" si="22"/>
        <v>3.987400000000008</v>
      </c>
      <c r="N97" s="1">
        <v>20609</v>
      </c>
      <c r="O97" s="33">
        <v>20020206</v>
      </c>
      <c r="P97">
        <v>191253</v>
      </c>
      <c r="Q97" s="1">
        <v>1910</v>
      </c>
      <c r="R97" s="33">
        <v>-66</v>
      </c>
      <c r="S97" s="12">
        <v>7.54</v>
      </c>
      <c r="T97" s="33">
        <v>-172</v>
      </c>
      <c r="U97" s="12">
        <v>12.909</v>
      </c>
      <c r="V97" s="44">
        <v>7.02</v>
      </c>
      <c r="W97" s="1">
        <v>7</v>
      </c>
      <c r="X97" s="1" t="s">
        <v>60</v>
      </c>
      <c r="AA97" s="32">
        <f t="shared" si="23"/>
        <v>-66.12566666666666</v>
      </c>
      <c r="AB97" s="32">
        <f t="shared" si="25"/>
        <v>-172.21515</v>
      </c>
    </row>
    <row r="98" spans="1:28" ht="12.75">
      <c r="A98" s="17">
        <f t="shared" si="24"/>
        <v>83</v>
      </c>
      <c r="B98" s="37">
        <v>1.083</v>
      </c>
      <c r="C98" s="40">
        <v>291</v>
      </c>
      <c r="D98" s="10">
        <v>8</v>
      </c>
      <c r="E98" s="5">
        <v>1</v>
      </c>
      <c r="F98" s="5">
        <v>1</v>
      </c>
      <c r="G98" s="12">
        <v>44.3</v>
      </c>
      <c r="H98" s="12">
        <v>19.7</v>
      </c>
      <c r="I98" s="18">
        <f t="shared" si="26"/>
        <v>1.183505154639175</v>
      </c>
      <c r="J98" s="18">
        <f t="shared" si="27"/>
        <v>1.3268070608276794</v>
      </c>
      <c r="K98" s="7">
        <f t="shared" si="20"/>
        <v>-0.17034295532646052</v>
      </c>
      <c r="L98" s="19">
        <f t="shared" si="21"/>
        <v>2.248730964467005</v>
      </c>
      <c r="M98" s="12">
        <f t="shared" si="22"/>
        <v>-3.540700000000001</v>
      </c>
      <c r="N98" s="1">
        <v>20609</v>
      </c>
      <c r="O98" s="33">
        <v>20020206</v>
      </c>
      <c r="P98">
        <v>194242</v>
      </c>
      <c r="Q98" s="1">
        <v>1940</v>
      </c>
      <c r="R98" s="33">
        <v>-66</v>
      </c>
      <c r="S98" s="12">
        <v>8.81</v>
      </c>
      <c r="T98" s="33">
        <v>-172</v>
      </c>
      <c r="U98" s="12">
        <v>4.28</v>
      </c>
      <c r="V98" s="44">
        <v>7.02</v>
      </c>
      <c r="W98" s="1">
        <v>7</v>
      </c>
      <c r="X98" s="1" t="s">
        <v>60</v>
      </c>
      <c r="AA98" s="32">
        <f t="shared" si="23"/>
        <v>-66.14683333333333</v>
      </c>
      <c r="AB98" s="32">
        <f t="shared" si="25"/>
        <v>-172.07133333333334</v>
      </c>
    </row>
    <row r="99" spans="1:28" ht="12.75">
      <c r="A99" s="17">
        <f t="shared" si="24"/>
        <v>84</v>
      </c>
      <c r="B99" s="37">
        <v>1.019</v>
      </c>
      <c r="C99" s="40">
        <v>291</v>
      </c>
      <c r="D99" s="10">
        <v>8</v>
      </c>
      <c r="E99" s="5">
        <v>1</v>
      </c>
      <c r="F99" s="5">
        <v>1</v>
      </c>
      <c r="G99" s="12">
        <v>49.3</v>
      </c>
      <c r="H99" s="12">
        <v>25.5</v>
      </c>
      <c r="I99" s="18">
        <f t="shared" si="26"/>
        <v>1.145017182130584</v>
      </c>
      <c r="J99" s="18">
        <f t="shared" si="27"/>
        <v>1.283658863727592</v>
      </c>
      <c r="K99" s="7">
        <f t="shared" si="20"/>
        <v>0.1664364261168384</v>
      </c>
      <c r="L99" s="19">
        <f t="shared" si="21"/>
        <v>1.9333333333333331</v>
      </c>
      <c r="M99" s="12">
        <f t="shared" si="22"/>
        <v>3.4594999999999985</v>
      </c>
      <c r="N99" s="1">
        <v>20609</v>
      </c>
      <c r="O99" s="33">
        <v>20020206</v>
      </c>
      <c r="P99">
        <v>200918</v>
      </c>
      <c r="Q99" s="1">
        <v>2007</v>
      </c>
      <c r="R99" s="33">
        <v>-66</v>
      </c>
      <c r="S99" s="12">
        <v>10.08</v>
      </c>
      <c r="T99" s="33">
        <v>-171</v>
      </c>
      <c r="U99" s="12">
        <v>57.09</v>
      </c>
      <c r="V99" s="44">
        <v>7.02</v>
      </c>
      <c r="W99" s="1">
        <v>7</v>
      </c>
      <c r="X99" s="1" t="s">
        <v>60</v>
      </c>
      <c r="AA99" s="32">
        <f t="shared" si="23"/>
        <v>-66.168</v>
      </c>
      <c r="AB99" s="32">
        <f t="shared" si="25"/>
        <v>-171.9515</v>
      </c>
    </row>
    <row r="100" spans="1:28" ht="12.75">
      <c r="A100" s="17">
        <f t="shared" si="24"/>
        <v>85</v>
      </c>
      <c r="B100" s="37">
        <v>0.618</v>
      </c>
      <c r="C100" s="40">
        <v>291</v>
      </c>
      <c r="D100" s="10">
        <v>8</v>
      </c>
      <c r="E100" s="5">
        <v>1</v>
      </c>
      <c r="F100" s="5">
        <v>1</v>
      </c>
      <c r="G100" s="12">
        <v>37.6</v>
      </c>
      <c r="H100" s="12">
        <v>18.9</v>
      </c>
      <c r="I100" s="18">
        <f t="shared" si="26"/>
        <v>0.8996563573883164</v>
      </c>
      <c r="J100" s="18">
        <f t="shared" si="27"/>
        <v>1.0085891072145372</v>
      </c>
      <c r="K100" s="7">
        <f t="shared" si="20"/>
        <v>0.07236219931271448</v>
      </c>
      <c r="L100" s="19">
        <f t="shared" si="21"/>
        <v>1.9894179894179898</v>
      </c>
      <c r="M100" s="12">
        <f t="shared" si="22"/>
        <v>1.504099999999994</v>
      </c>
      <c r="N100" s="1">
        <v>20609</v>
      </c>
      <c r="O100" s="33">
        <v>20020206</v>
      </c>
      <c r="P100">
        <v>202830</v>
      </c>
      <c r="Q100" s="1">
        <v>2036</v>
      </c>
      <c r="R100" s="33">
        <v>-66</v>
      </c>
      <c r="S100" s="12">
        <v>11.5573</v>
      </c>
      <c r="T100" s="33">
        <v>-171</v>
      </c>
      <c r="U100" s="12">
        <v>49.6826</v>
      </c>
      <c r="V100" s="44">
        <v>7.02</v>
      </c>
      <c r="W100" s="1">
        <v>7</v>
      </c>
      <c r="X100" s="1" t="s">
        <v>60</v>
      </c>
      <c r="AA100" s="32">
        <f t="shared" si="23"/>
        <v>-66.19262166666667</v>
      </c>
      <c r="AB100" s="32">
        <f t="shared" si="25"/>
        <v>-171.82804333333334</v>
      </c>
    </row>
    <row r="101" spans="1:28" ht="12.75">
      <c r="A101" s="17">
        <f t="shared" si="24"/>
        <v>86</v>
      </c>
      <c r="B101" s="37">
        <v>0.333</v>
      </c>
      <c r="C101" s="40">
        <v>291</v>
      </c>
      <c r="D101" s="10">
        <v>8</v>
      </c>
      <c r="E101" s="5">
        <v>1</v>
      </c>
      <c r="F101" s="5">
        <v>1</v>
      </c>
      <c r="G101" s="12">
        <v>18.5</v>
      </c>
      <c r="H101" s="12">
        <v>9.52</v>
      </c>
      <c r="I101" s="18">
        <f t="shared" si="26"/>
        <v>0.4320274914089347</v>
      </c>
      <c r="J101" s="18">
        <f t="shared" si="27"/>
        <v>0.48433851244847814</v>
      </c>
      <c r="K101" s="7">
        <f t="shared" si="20"/>
        <v>0.0575818556701031</v>
      </c>
      <c r="L101" s="19">
        <f t="shared" si="21"/>
        <v>1.9432773109243697</v>
      </c>
      <c r="M101" s="12">
        <f t="shared" si="22"/>
        <v>1.1968800000000002</v>
      </c>
      <c r="N101" s="1">
        <v>20609</v>
      </c>
      <c r="O101" s="33">
        <v>20020206</v>
      </c>
      <c r="P101">
        <v>210722</v>
      </c>
      <c r="Q101" s="1">
        <v>2105</v>
      </c>
      <c r="R101" s="33">
        <v>-66</v>
      </c>
      <c r="S101" s="12">
        <v>13.0885</v>
      </c>
      <c r="T101" s="33">
        <v>-171</v>
      </c>
      <c r="U101" s="12">
        <v>43.4004</v>
      </c>
      <c r="V101" s="44">
        <v>7.02</v>
      </c>
      <c r="W101" s="1">
        <v>7</v>
      </c>
      <c r="X101" s="1" t="s">
        <v>60</v>
      </c>
      <c r="AA101" s="32">
        <f t="shared" si="23"/>
        <v>-66.21814166666667</v>
      </c>
      <c r="AB101" s="32">
        <f t="shared" si="25"/>
        <v>-171.72334</v>
      </c>
    </row>
    <row r="102" spans="1:28" ht="12.75">
      <c r="A102" s="17">
        <f t="shared" si="24"/>
        <v>87</v>
      </c>
      <c r="B102" s="37">
        <v>0.327</v>
      </c>
      <c r="C102" s="40">
        <v>291</v>
      </c>
      <c r="D102" s="10">
        <v>8</v>
      </c>
      <c r="E102" s="5">
        <v>1</v>
      </c>
      <c r="F102" s="5">
        <v>1</v>
      </c>
      <c r="G102" s="12">
        <v>14.1</v>
      </c>
      <c r="H102" s="12">
        <v>7.55</v>
      </c>
      <c r="I102" s="18">
        <f t="shared" si="26"/>
        <v>0.31512027491408934</v>
      </c>
      <c r="J102" s="18">
        <f t="shared" si="27"/>
        <v>0.35327586375696346</v>
      </c>
      <c r="K102" s="7">
        <f t="shared" si="20"/>
        <v>0.07317285223367694</v>
      </c>
      <c r="L102" s="19">
        <f t="shared" si="21"/>
        <v>1.8675496688741722</v>
      </c>
      <c r="M102" s="12">
        <f t="shared" si="22"/>
        <v>1.5209499999999991</v>
      </c>
      <c r="N102" s="1">
        <v>20609</v>
      </c>
      <c r="O102" s="33">
        <v>20020206</v>
      </c>
      <c r="P102">
        <v>213627</v>
      </c>
      <c r="Q102" s="1">
        <v>2135</v>
      </c>
      <c r="R102" s="33">
        <v>-66</v>
      </c>
      <c r="S102" s="12">
        <v>15.3089</v>
      </c>
      <c r="T102" s="33">
        <v>-171</v>
      </c>
      <c r="U102" s="12">
        <v>38.9286</v>
      </c>
      <c r="V102" s="44">
        <v>7.02</v>
      </c>
      <c r="W102" s="1">
        <v>7</v>
      </c>
      <c r="X102" s="1" t="s">
        <v>60</v>
      </c>
      <c r="AA102" s="32">
        <f t="shared" si="23"/>
        <v>-66.25514833333334</v>
      </c>
      <c r="AB102" s="32">
        <f t="shared" si="25"/>
        <v>-171.64881</v>
      </c>
    </row>
    <row r="103" spans="1:28" ht="12.75">
      <c r="A103" s="17">
        <f t="shared" si="24"/>
        <v>88</v>
      </c>
      <c r="B103" s="37">
        <v>0.207</v>
      </c>
      <c r="C103" s="40">
        <v>291</v>
      </c>
      <c r="D103" s="10">
        <v>8</v>
      </c>
      <c r="E103" s="5">
        <v>1</v>
      </c>
      <c r="F103" s="5">
        <v>1</v>
      </c>
      <c r="G103" s="12">
        <v>16.1</v>
      </c>
      <c r="H103" s="12">
        <v>8.38</v>
      </c>
      <c r="I103" s="18">
        <f t="shared" si="26"/>
        <v>0.3714089347079038</v>
      </c>
      <c r="J103" s="18">
        <f t="shared" si="27"/>
        <v>0.41638010201584097</v>
      </c>
      <c r="K103" s="7">
        <f t="shared" si="20"/>
        <v>0.05957072164948445</v>
      </c>
      <c r="L103" s="19">
        <f t="shared" si="21"/>
        <v>1.9212410501193318</v>
      </c>
      <c r="M103" s="12">
        <f t="shared" si="22"/>
        <v>1.2382199999999983</v>
      </c>
      <c r="N103" s="1">
        <v>20609</v>
      </c>
      <c r="O103" s="33">
        <v>20020206</v>
      </c>
      <c r="P103">
        <v>220706</v>
      </c>
      <c r="Q103" s="1">
        <v>2205</v>
      </c>
      <c r="R103" s="33">
        <v>-66</v>
      </c>
      <c r="S103" s="12">
        <v>17.763</v>
      </c>
      <c r="T103" s="33">
        <v>-171</v>
      </c>
      <c r="U103" s="12">
        <v>41.9687</v>
      </c>
      <c r="V103" s="44">
        <v>7.02</v>
      </c>
      <c r="W103" s="1">
        <v>7</v>
      </c>
      <c r="X103" s="1" t="s">
        <v>60</v>
      </c>
      <c r="AA103" s="32">
        <f t="shared" si="23"/>
        <v>-66.29605</v>
      </c>
      <c r="AB103" s="32">
        <f t="shared" si="25"/>
        <v>-171.69947833333333</v>
      </c>
    </row>
    <row r="104" spans="1:28" ht="12.75">
      <c r="A104" s="17">
        <f t="shared" si="24"/>
        <v>89</v>
      </c>
      <c r="B104" s="37">
        <v>0.201</v>
      </c>
      <c r="C104" s="40">
        <v>291</v>
      </c>
      <c r="D104" s="10">
        <v>8</v>
      </c>
      <c r="E104" s="5">
        <v>1</v>
      </c>
      <c r="F104" s="5">
        <v>1</v>
      </c>
      <c r="G104" s="12">
        <v>15</v>
      </c>
      <c r="H104" s="12">
        <v>7.51</v>
      </c>
      <c r="I104" s="18">
        <f t="shared" si="26"/>
        <v>0.36034364261168383</v>
      </c>
      <c r="J104" s="18">
        <f t="shared" si="27"/>
        <v>0.4039749953495658</v>
      </c>
      <c r="K104" s="7">
        <f t="shared" si="20"/>
        <v>0.025892302405498203</v>
      </c>
      <c r="L104" s="19">
        <f t="shared" si="21"/>
        <v>1.9973368841544608</v>
      </c>
      <c r="M104" s="12">
        <f t="shared" si="22"/>
        <v>0.5381899999999984</v>
      </c>
      <c r="N104" s="1">
        <v>20609</v>
      </c>
      <c r="O104" s="33">
        <v>20020206</v>
      </c>
      <c r="P104">
        <v>223908</v>
      </c>
      <c r="Q104" s="1">
        <v>2236</v>
      </c>
      <c r="R104" s="33">
        <v>-66</v>
      </c>
      <c r="S104" s="12">
        <v>15.5422</v>
      </c>
      <c r="T104" s="33">
        <v>-171</v>
      </c>
      <c r="U104" s="12">
        <v>46.9918</v>
      </c>
      <c r="V104" s="44">
        <v>7.02</v>
      </c>
      <c r="W104" s="1">
        <v>7</v>
      </c>
      <c r="X104" s="1" t="s">
        <v>60</v>
      </c>
      <c r="AA104" s="32">
        <f t="shared" si="23"/>
        <v>-66.25903666666666</v>
      </c>
      <c r="AB104" s="32">
        <f t="shared" si="25"/>
        <v>-171.78319666666667</v>
      </c>
    </row>
    <row r="105" spans="1:28" ht="12.75">
      <c r="A105" s="17">
        <f t="shared" si="24"/>
        <v>90</v>
      </c>
      <c r="B105" s="37">
        <v>0.325</v>
      </c>
      <c r="C105" s="40">
        <v>291</v>
      </c>
      <c r="D105" s="10">
        <v>8</v>
      </c>
      <c r="E105" s="5">
        <v>1</v>
      </c>
      <c r="F105" s="5">
        <v>1</v>
      </c>
      <c r="G105" s="12">
        <v>16.7</v>
      </c>
      <c r="H105" s="12">
        <v>8.61</v>
      </c>
      <c r="I105" s="18">
        <f t="shared" si="26"/>
        <v>0.3892096219931271</v>
      </c>
      <c r="J105" s="18">
        <f t="shared" si="27"/>
        <v>0.43633614317463115</v>
      </c>
      <c r="K105" s="7">
        <f t="shared" si="20"/>
        <v>0.05359883161512015</v>
      </c>
      <c r="L105" s="19">
        <f t="shared" si="21"/>
        <v>1.9396051103368177</v>
      </c>
      <c r="M105" s="12">
        <f t="shared" si="22"/>
        <v>1.1140899999999974</v>
      </c>
      <c r="N105" s="1">
        <v>20609</v>
      </c>
      <c r="O105" s="33">
        <v>20020206</v>
      </c>
      <c r="P105">
        <v>231026</v>
      </c>
      <c r="Q105" s="1">
        <v>2306</v>
      </c>
      <c r="R105" s="33">
        <v>-66</v>
      </c>
      <c r="S105" s="12">
        <v>13.2167</v>
      </c>
      <c r="T105" s="33">
        <v>-171</v>
      </c>
      <c r="U105" s="12">
        <v>52.3337</v>
      </c>
      <c r="V105" s="44">
        <v>7.02</v>
      </c>
      <c r="W105" s="1">
        <v>7</v>
      </c>
      <c r="X105" s="1" t="s">
        <v>60</v>
      </c>
      <c r="AA105" s="32">
        <f t="shared" si="23"/>
        <v>-66.22027833333334</v>
      </c>
      <c r="AB105" s="32">
        <f t="shared" si="25"/>
        <v>-171.87222833333334</v>
      </c>
    </row>
    <row r="106" spans="1:28" ht="12.75">
      <c r="A106" s="17">
        <f t="shared" si="24"/>
        <v>91</v>
      </c>
      <c r="B106" s="37">
        <v>0.691</v>
      </c>
      <c r="C106" s="40">
        <v>291</v>
      </c>
      <c r="D106" s="10">
        <v>8</v>
      </c>
      <c r="E106" s="5">
        <v>1</v>
      </c>
      <c r="F106" s="5">
        <v>1</v>
      </c>
      <c r="G106" s="12">
        <v>45.6</v>
      </c>
      <c r="H106" s="12">
        <v>22.3</v>
      </c>
      <c r="I106" s="18">
        <f t="shared" si="26"/>
        <v>1.1209621993127148</v>
      </c>
      <c r="J106" s="18">
        <f t="shared" si="27"/>
        <v>1.256691240540038</v>
      </c>
      <c r="K106" s="7">
        <f t="shared" si="20"/>
        <v>0.02591683848797244</v>
      </c>
      <c r="L106" s="19">
        <f t="shared" si="21"/>
        <v>2.0448430493273544</v>
      </c>
      <c r="M106" s="12">
        <f t="shared" si="22"/>
        <v>0.5386999999999986</v>
      </c>
      <c r="N106" s="1">
        <v>20609</v>
      </c>
      <c r="O106" s="33">
        <v>20020206</v>
      </c>
      <c r="P106">
        <v>233758</v>
      </c>
      <c r="Q106" s="1">
        <v>2335</v>
      </c>
      <c r="R106" s="33">
        <v>-66</v>
      </c>
      <c r="S106" s="12">
        <v>11.2988</v>
      </c>
      <c r="T106" s="33">
        <v>-171</v>
      </c>
      <c r="U106" s="12">
        <v>57.4452</v>
      </c>
      <c r="V106" s="44">
        <v>7.02</v>
      </c>
      <c r="W106" s="1">
        <v>7</v>
      </c>
      <c r="X106" s="1" t="s">
        <v>60</v>
      </c>
      <c r="AA106" s="32">
        <f t="shared" si="23"/>
        <v>-66.18831333333333</v>
      </c>
      <c r="AB106" s="32">
        <f t="shared" si="25"/>
        <v>-171.95742</v>
      </c>
    </row>
    <row r="107" spans="1:28" ht="12.75">
      <c r="A107" s="17">
        <f t="shared" si="24"/>
        <v>92</v>
      </c>
      <c r="B107" s="37">
        <v>0.756</v>
      </c>
      <c r="C107" s="40">
        <v>291</v>
      </c>
      <c r="D107" s="10">
        <v>8</v>
      </c>
      <c r="E107" s="5">
        <v>1</v>
      </c>
      <c r="F107" s="5">
        <v>1</v>
      </c>
      <c r="G107" s="12">
        <v>65.5</v>
      </c>
      <c r="H107" s="12">
        <v>31.6</v>
      </c>
      <c r="I107" s="18">
        <f t="shared" si="26"/>
        <v>1.6309278350515461</v>
      </c>
      <c r="J107" s="18">
        <f t="shared" si="27"/>
        <v>1.8284048521161924</v>
      </c>
      <c r="K107" s="7">
        <f t="shared" si="20"/>
        <v>-0.005753951890034628</v>
      </c>
      <c r="L107" s="19">
        <f t="shared" si="21"/>
        <v>2.0727848101265822</v>
      </c>
      <c r="M107" s="12">
        <f t="shared" si="22"/>
        <v>-0.11960000000000548</v>
      </c>
      <c r="N107" s="1">
        <v>20609</v>
      </c>
      <c r="O107" s="33">
        <v>20020207</v>
      </c>
      <c r="P107">
        <v>903</v>
      </c>
      <c r="Q107" s="1">
        <v>5</v>
      </c>
      <c r="R107" s="33">
        <v>-66</v>
      </c>
      <c r="S107" s="12">
        <v>9.8035</v>
      </c>
      <c r="T107" s="33">
        <v>-172</v>
      </c>
      <c r="U107" s="12">
        <v>4.1831</v>
      </c>
      <c r="V107" s="44">
        <v>7.02</v>
      </c>
      <c r="W107" s="1">
        <v>7</v>
      </c>
      <c r="X107" s="1" t="s">
        <v>60</v>
      </c>
      <c r="AA107" s="32">
        <f t="shared" si="23"/>
        <v>-66.16339166666667</v>
      </c>
      <c r="AB107" s="32">
        <f t="shared" si="25"/>
        <v>-172.06971833333333</v>
      </c>
    </row>
    <row r="108" spans="1:28" ht="12.75">
      <c r="A108" s="17">
        <f t="shared" si="24"/>
        <v>93</v>
      </c>
      <c r="B108" s="37">
        <v>0.755</v>
      </c>
      <c r="C108" s="40">
        <v>291</v>
      </c>
      <c r="D108" s="10">
        <v>8</v>
      </c>
      <c r="E108" s="5">
        <v>1</v>
      </c>
      <c r="F108" s="5">
        <v>1</v>
      </c>
      <c r="G108" s="12">
        <v>74.4</v>
      </c>
      <c r="H108" s="12">
        <v>31</v>
      </c>
      <c r="I108" s="18">
        <f t="shared" si="26"/>
        <v>2.087972508591066</v>
      </c>
      <c r="J108" s="18">
        <f t="shared" si="27"/>
        <v>2.340789692679728</v>
      </c>
      <c r="K108" s="7">
        <f t="shared" si="20"/>
        <v>-0.4936563573883166</v>
      </c>
      <c r="L108" s="19">
        <f t="shared" si="21"/>
        <v>2.4000000000000004</v>
      </c>
      <c r="M108" s="12">
        <f t="shared" si="22"/>
        <v>-10.26100000000001</v>
      </c>
      <c r="N108" s="1">
        <v>20609</v>
      </c>
      <c r="O108" s="33">
        <v>20020207</v>
      </c>
      <c r="P108">
        <v>3903</v>
      </c>
      <c r="Q108" s="1">
        <v>35</v>
      </c>
      <c r="R108" s="33">
        <v>-66</v>
      </c>
      <c r="S108" s="12">
        <v>8.4553</v>
      </c>
      <c r="T108" s="33">
        <v>-172</v>
      </c>
      <c r="U108" s="12">
        <v>10.7465</v>
      </c>
      <c r="V108" s="44">
        <v>7.02</v>
      </c>
      <c r="W108" s="1">
        <v>7</v>
      </c>
      <c r="X108" s="1" t="s">
        <v>60</v>
      </c>
      <c r="AA108" s="32">
        <f t="shared" si="23"/>
        <v>-66.14092166666667</v>
      </c>
      <c r="AB108" s="32">
        <f t="shared" si="25"/>
        <v>-172.17910833333335</v>
      </c>
    </row>
    <row r="109" spans="1:28" ht="12.75">
      <c r="A109" s="17">
        <f t="shared" si="24"/>
        <v>94</v>
      </c>
      <c r="B109" s="37">
        <v>0.902</v>
      </c>
      <c r="C109" s="40">
        <v>291</v>
      </c>
      <c r="D109" s="10">
        <v>8</v>
      </c>
      <c r="E109" s="5">
        <v>1</v>
      </c>
      <c r="F109" s="5">
        <v>1</v>
      </c>
      <c r="G109" s="12">
        <v>60.5</v>
      </c>
      <c r="H109" s="12">
        <v>32.4</v>
      </c>
      <c r="I109" s="18">
        <f t="shared" si="26"/>
        <v>1.3518900343642613</v>
      </c>
      <c r="J109" s="18">
        <f t="shared" si="27"/>
        <v>1.515580423140561</v>
      </c>
      <c r="K109" s="7">
        <f t="shared" si="20"/>
        <v>0.31442749140893483</v>
      </c>
      <c r="L109" s="19">
        <f t="shared" si="21"/>
        <v>1.867283950617284</v>
      </c>
      <c r="M109" s="12">
        <f t="shared" si="22"/>
        <v>6.535600000000002</v>
      </c>
      <c r="N109" s="1">
        <v>20609</v>
      </c>
      <c r="O109" s="33">
        <v>20020207</v>
      </c>
      <c r="P109">
        <v>10730</v>
      </c>
      <c r="Q109" s="1">
        <v>105</v>
      </c>
      <c r="R109" s="33">
        <v>-66</v>
      </c>
      <c r="S109" s="12">
        <v>8.1012</v>
      </c>
      <c r="T109" s="33">
        <v>-172</v>
      </c>
      <c r="U109" s="12">
        <v>17.5728</v>
      </c>
      <c r="V109" s="44">
        <v>7.02</v>
      </c>
      <c r="W109" s="1">
        <v>7</v>
      </c>
      <c r="X109" s="1" t="s">
        <v>60</v>
      </c>
      <c r="AA109" s="32">
        <f t="shared" si="23"/>
        <v>-66.13502</v>
      </c>
      <c r="AB109" s="32">
        <f t="shared" si="25"/>
        <v>-172.29288</v>
      </c>
    </row>
    <row r="110" spans="1:28" ht="12.75">
      <c r="A110" s="17">
        <f t="shared" si="24"/>
        <v>95</v>
      </c>
      <c r="B110" s="37">
        <v>0.771</v>
      </c>
      <c r="C110" s="40">
        <v>291</v>
      </c>
      <c r="D110" s="10">
        <v>8</v>
      </c>
      <c r="E110" s="5">
        <v>1</v>
      </c>
      <c r="F110" s="5">
        <v>1</v>
      </c>
      <c r="G110" s="12">
        <v>76.4</v>
      </c>
      <c r="H110" s="12">
        <v>33.1</v>
      </c>
      <c r="I110" s="18">
        <f t="shared" si="26"/>
        <v>2.0831615120274916</v>
      </c>
      <c r="J110" s="18">
        <f t="shared" si="27"/>
        <v>2.335396168042217</v>
      </c>
      <c r="K110" s="7">
        <f t="shared" si="20"/>
        <v>-0.38084329896907215</v>
      </c>
      <c r="L110" s="19">
        <f t="shared" si="21"/>
        <v>2.308157099697885</v>
      </c>
      <c r="M110" s="12">
        <f t="shared" si="22"/>
        <v>-7.9161</v>
      </c>
      <c r="N110" s="1">
        <v>20609</v>
      </c>
      <c r="O110" s="33">
        <v>20020207</v>
      </c>
      <c r="P110">
        <v>13939</v>
      </c>
      <c r="Q110" s="1">
        <v>135</v>
      </c>
      <c r="R110" s="33">
        <v>-66</v>
      </c>
      <c r="S110" s="12">
        <v>7.2795</v>
      </c>
      <c r="T110" s="33">
        <v>-172</v>
      </c>
      <c r="U110" s="12">
        <v>23.0364</v>
      </c>
      <c r="V110" s="44">
        <v>7.02</v>
      </c>
      <c r="W110" s="1">
        <v>7</v>
      </c>
      <c r="X110" s="1" t="s">
        <v>60</v>
      </c>
      <c r="AA110" s="32">
        <f t="shared" si="23"/>
        <v>-66.121325</v>
      </c>
      <c r="AB110" s="32">
        <f t="shared" si="25"/>
        <v>-172.38394</v>
      </c>
    </row>
    <row r="111" spans="1:28" ht="12.75">
      <c r="A111" s="17">
        <f t="shared" si="24"/>
        <v>96</v>
      </c>
      <c r="B111" s="37">
        <v>0.781</v>
      </c>
      <c r="C111" s="40">
        <v>291</v>
      </c>
      <c r="D111" s="10">
        <v>8</v>
      </c>
      <c r="E111" s="5">
        <v>1</v>
      </c>
      <c r="F111" s="5">
        <v>1</v>
      </c>
      <c r="G111" s="12">
        <v>50.8</v>
      </c>
      <c r="H111" s="12">
        <v>26.3</v>
      </c>
      <c r="I111" s="18">
        <f t="shared" si="26"/>
        <v>1.1786941580756012</v>
      </c>
      <c r="J111" s="18">
        <f t="shared" si="27"/>
        <v>1.3214135361901684</v>
      </c>
      <c r="K111" s="7">
        <f t="shared" si="20"/>
        <v>0.17390309278350546</v>
      </c>
      <c r="L111" s="19">
        <f t="shared" si="21"/>
        <v>1.9315589353612166</v>
      </c>
      <c r="M111" s="12">
        <f t="shared" si="22"/>
        <v>3.6147000000000062</v>
      </c>
      <c r="N111" s="1">
        <v>20609</v>
      </c>
      <c r="O111" s="33">
        <v>20020207</v>
      </c>
      <c r="P111">
        <v>20713</v>
      </c>
      <c r="Q111" s="1">
        <v>205</v>
      </c>
      <c r="R111" s="33">
        <v>-66</v>
      </c>
      <c r="S111" s="12">
        <v>5.0157</v>
      </c>
      <c r="T111" s="33">
        <v>-172</v>
      </c>
      <c r="U111" s="12">
        <v>24.7613</v>
      </c>
      <c r="V111" s="44">
        <v>7.02</v>
      </c>
      <c r="W111" s="1">
        <v>7</v>
      </c>
      <c r="X111" s="1" t="s">
        <v>60</v>
      </c>
      <c r="AA111" s="32">
        <f t="shared" si="23"/>
        <v>-66.083595</v>
      </c>
      <c r="AB111" s="32">
        <f t="shared" si="25"/>
        <v>-172.41268833333334</v>
      </c>
    </row>
    <row r="112" spans="1:28" ht="12.75">
      <c r="A112" s="17">
        <f t="shared" si="24"/>
        <v>97</v>
      </c>
      <c r="B112" s="37">
        <v>1.086</v>
      </c>
      <c r="C112" s="40">
        <v>291</v>
      </c>
      <c r="D112" s="10">
        <v>8</v>
      </c>
      <c r="E112" s="5">
        <v>1</v>
      </c>
      <c r="F112" s="5">
        <v>1</v>
      </c>
      <c r="G112" s="12">
        <v>78.2</v>
      </c>
      <c r="H112" s="12">
        <v>34.4</v>
      </c>
      <c r="I112" s="18">
        <f t="shared" si="26"/>
        <v>2.107216494845361</v>
      </c>
      <c r="J112" s="18">
        <f t="shared" si="27"/>
        <v>2.362363791229771</v>
      </c>
      <c r="K112" s="7">
        <f t="shared" si="20"/>
        <v>-0.33803986254295576</v>
      </c>
      <c r="L112" s="19">
        <f t="shared" si="21"/>
        <v>2.2732558139534884</v>
      </c>
      <c r="M112" s="12">
        <f t="shared" si="22"/>
        <v>-7.0264000000000095</v>
      </c>
      <c r="N112" s="1">
        <v>20609</v>
      </c>
      <c r="O112" s="33">
        <v>20020207</v>
      </c>
      <c r="P112">
        <v>23842</v>
      </c>
      <c r="Q112" s="1">
        <v>235</v>
      </c>
      <c r="R112" s="33">
        <v>-66</v>
      </c>
      <c r="S112" s="12">
        <v>7.0264</v>
      </c>
      <c r="T112" s="33">
        <v>-172</v>
      </c>
      <c r="U112" s="12">
        <v>26.9674</v>
      </c>
      <c r="V112" s="44">
        <v>7.02</v>
      </c>
      <c r="W112" s="1">
        <v>7</v>
      </c>
      <c r="X112" s="1" t="s">
        <v>60</v>
      </c>
      <c r="AA112" s="32">
        <f t="shared" si="23"/>
        <v>-66.11710666666667</v>
      </c>
      <c r="AB112" s="32">
        <f t="shared" si="25"/>
        <v>-172.44945666666666</v>
      </c>
    </row>
    <row r="113" spans="1:28" ht="12.75">
      <c r="A113" s="17">
        <f t="shared" si="24"/>
        <v>98</v>
      </c>
      <c r="B113" s="37">
        <v>1.17</v>
      </c>
      <c r="C113" s="40">
        <v>291</v>
      </c>
      <c r="D113" s="10">
        <v>8</v>
      </c>
      <c r="E113" s="5">
        <v>1</v>
      </c>
      <c r="F113" s="5">
        <v>1</v>
      </c>
      <c r="G113" s="12">
        <v>70.6</v>
      </c>
      <c r="H113" s="12">
        <v>32.3</v>
      </c>
      <c r="I113" s="18">
        <f t="shared" si="26"/>
        <v>1.842611683848797</v>
      </c>
      <c r="J113" s="18">
        <f t="shared" si="27"/>
        <v>2.0657199361666714</v>
      </c>
      <c r="K113" s="7">
        <f t="shared" si="20"/>
        <v>-0.18143711340206167</v>
      </c>
      <c r="L113" s="19">
        <f t="shared" si="21"/>
        <v>2.1857585139318885</v>
      </c>
      <c r="M113" s="12">
        <f t="shared" si="22"/>
        <v>-3.7712999999999965</v>
      </c>
      <c r="N113" s="1">
        <v>20609</v>
      </c>
      <c r="O113" s="33">
        <v>20020207</v>
      </c>
      <c r="P113">
        <v>30823</v>
      </c>
      <c r="Q113" s="1">
        <v>306</v>
      </c>
      <c r="R113" s="33">
        <v>-66</v>
      </c>
      <c r="S113" s="12">
        <v>6.9166</v>
      </c>
      <c r="T113" s="33">
        <v>-172</v>
      </c>
      <c r="U113" s="12">
        <v>32.0979</v>
      </c>
      <c r="V113" s="44">
        <v>7.02</v>
      </c>
      <c r="W113" s="1">
        <v>7</v>
      </c>
      <c r="X113" s="1" t="s">
        <v>60</v>
      </c>
      <c r="AA113" s="32">
        <f t="shared" si="23"/>
        <v>-66.11527666666667</v>
      </c>
      <c r="AB113" s="32">
        <f t="shared" si="25"/>
        <v>-172.534965</v>
      </c>
    </row>
    <row r="114" spans="1:28" ht="12.75">
      <c r="A114" s="17">
        <f t="shared" si="24"/>
        <v>99</v>
      </c>
      <c r="B114" s="37">
        <v>0.845</v>
      </c>
      <c r="C114" s="40">
        <v>291</v>
      </c>
      <c r="D114" s="10">
        <v>8</v>
      </c>
      <c r="E114" s="5">
        <v>1</v>
      </c>
      <c r="F114" s="5">
        <v>1</v>
      </c>
      <c r="G114" s="35">
        <v>37.1</v>
      </c>
      <c r="H114" s="12">
        <v>18.5</v>
      </c>
      <c r="I114" s="18">
        <f t="shared" si="26"/>
        <v>0.8948453608247424</v>
      </c>
      <c r="J114" s="18">
        <f t="shared" si="27"/>
        <v>0.9620810095205906</v>
      </c>
      <c r="K114" s="7">
        <f aca="true" t="shared" si="28" ref="K114:K177">$E$10*M114/F114*($E$12/C114)*E114</f>
        <v>0.0566013745704466</v>
      </c>
      <c r="L114" s="19">
        <f aca="true" t="shared" si="29" ref="L114:L177">G114/H114</f>
        <v>2.0054054054054054</v>
      </c>
      <c r="M114" s="12">
        <f aca="true" t="shared" si="30" ref="M114:M177">H114*$E$11-G114</f>
        <v>1.1764999999999972</v>
      </c>
      <c r="N114" s="1">
        <v>20609</v>
      </c>
      <c r="O114" s="33">
        <v>20020207</v>
      </c>
      <c r="P114">
        <v>33854</v>
      </c>
      <c r="Q114" s="1">
        <v>335</v>
      </c>
      <c r="R114" s="33">
        <v>-66</v>
      </c>
      <c r="S114" s="12">
        <v>6.4857</v>
      </c>
      <c r="T114" s="33">
        <v>-172</v>
      </c>
      <c r="U114" s="12">
        <v>36.6273</v>
      </c>
      <c r="V114" s="44">
        <v>7.32</v>
      </c>
      <c r="W114" s="1">
        <v>8</v>
      </c>
      <c r="X114" s="1" t="s">
        <v>60</v>
      </c>
      <c r="AA114" s="32">
        <f t="shared" si="23"/>
        <v>-66.108095</v>
      </c>
      <c r="AB114" s="32">
        <f t="shared" si="25"/>
        <v>-172.610455</v>
      </c>
    </row>
    <row r="115" spans="1:28" ht="12.75">
      <c r="A115" s="17">
        <f t="shared" si="24"/>
        <v>100</v>
      </c>
      <c r="B115" s="37">
        <v>0.613</v>
      </c>
      <c r="C115" s="40">
        <v>291</v>
      </c>
      <c r="D115" s="10">
        <v>8</v>
      </c>
      <c r="E115" s="5">
        <v>1</v>
      </c>
      <c r="F115" s="5">
        <v>1</v>
      </c>
      <c r="G115" s="12">
        <v>23.7</v>
      </c>
      <c r="H115" s="12">
        <v>11.7</v>
      </c>
      <c r="I115" s="18">
        <f t="shared" si="26"/>
        <v>0.5773195876288659</v>
      </c>
      <c r="J115" s="18">
        <f t="shared" si="27"/>
        <v>0.620697425497155</v>
      </c>
      <c r="K115" s="7">
        <f t="shared" si="28"/>
        <v>0.024406185567010175</v>
      </c>
      <c r="L115" s="19">
        <f t="shared" si="29"/>
        <v>2.0256410256410255</v>
      </c>
      <c r="M115" s="12">
        <f t="shared" si="30"/>
        <v>0.5072999999999972</v>
      </c>
      <c r="N115" s="1">
        <v>20609</v>
      </c>
      <c r="O115" s="33">
        <v>20020207</v>
      </c>
      <c r="P115">
        <v>40715</v>
      </c>
      <c r="Q115" s="1">
        <v>405</v>
      </c>
      <c r="R115" s="33">
        <v>-66</v>
      </c>
      <c r="S115" s="12">
        <v>5.7984</v>
      </c>
      <c r="T115" s="33">
        <v>-172</v>
      </c>
      <c r="U115" s="12">
        <v>40.8673</v>
      </c>
      <c r="V115" s="44">
        <v>7.32</v>
      </c>
      <c r="W115" s="1">
        <v>8</v>
      </c>
      <c r="X115" s="1" t="s">
        <v>60</v>
      </c>
      <c r="AA115" s="32">
        <f t="shared" si="23"/>
        <v>-66.09664</v>
      </c>
      <c r="AB115" s="32">
        <f t="shared" si="25"/>
        <v>-172.68112166666666</v>
      </c>
    </row>
    <row r="116" spans="1:28" ht="12.75">
      <c r="A116" s="17">
        <f t="shared" si="24"/>
        <v>101</v>
      </c>
      <c r="B116" s="37">
        <v>1.095</v>
      </c>
      <c r="C116" s="40">
        <v>291</v>
      </c>
      <c r="D116" s="10">
        <v>8</v>
      </c>
      <c r="E116" s="5">
        <v>1</v>
      </c>
      <c r="F116" s="5">
        <v>1</v>
      </c>
      <c r="G116" s="12">
        <v>43.7</v>
      </c>
      <c r="H116" s="12">
        <v>22.6</v>
      </c>
      <c r="I116" s="18">
        <f t="shared" si="26"/>
        <v>1.0151202749140895</v>
      </c>
      <c r="J116" s="18">
        <f t="shared" si="27"/>
        <v>1.0913929731658312</v>
      </c>
      <c r="K116" s="7">
        <f t="shared" si="28"/>
        <v>0.14718762886597922</v>
      </c>
      <c r="L116" s="19">
        <f t="shared" si="29"/>
        <v>1.9336283185840708</v>
      </c>
      <c r="M116" s="12">
        <f t="shared" si="30"/>
        <v>3.0593999999999966</v>
      </c>
      <c r="N116" s="1">
        <v>20609</v>
      </c>
      <c r="O116" s="33">
        <v>20020207</v>
      </c>
      <c r="P116">
        <v>43944</v>
      </c>
      <c r="Q116" s="1">
        <v>435</v>
      </c>
      <c r="R116" s="33">
        <v>-66</v>
      </c>
      <c r="S116" s="12">
        <v>7.949</v>
      </c>
      <c r="T116" s="33">
        <v>-172</v>
      </c>
      <c r="U116" s="12">
        <v>33.319</v>
      </c>
      <c r="V116" s="44">
        <v>7.32</v>
      </c>
      <c r="W116" s="1">
        <v>8</v>
      </c>
      <c r="X116" s="1" t="s">
        <v>60</v>
      </c>
      <c r="AA116" s="32">
        <f t="shared" si="23"/>
        <v>-66.13248333333334</v>
      </c>
      <c r="AB116" s="32">
        <f t="shared" si="25"/>
        <v>-172.55531666666667</v>
      </c>
    </row>
    <row r="117" spans="1:28" ht="12.75">
      <c r="A117" s="17">
        <f t="shared" si="24"/>
        <v>102</v>
      </c>
      <c r="B117" s="37">
        <v>1.652</v>
      </c>
      <c r="C117" s="40">
        <v>291</v>
      </c>
      <c r="D117" s="10">
        <v>8</v>
      </c>
      <c r="E117" s="5">
        <v>1</v>
      </c>
      <c r="F117" s="5">
        <v>1</v>
      </c>
      <c r="G117" s="12">
        <v>78.6</v>
      </c>
      <c r="H117" s="12">
        <v>35.3</v>
      </c>
      <c r="I117" s="18">
        <f t="shared" si="26"/>
        <v>2.083161512027491</v>
      </c>
      <c r="J117" s="18">
        <f t="shared" si="27"/>
        <v>2.2396832103355675</v>
      </c>
      <c r="K117" s="7">
        <f t="shared" si="28"/>
        <v>-0.2676982817869417</v>
      </c>
      <c r="L117" s="19">
        <f t="shared" si="29"/>
        <v>2.226628895184136</v>
      </c>
      <c r="M117" s="12">
        <f t="shared" si="30"/>
        <v>-5.564300000000003</v>
      </c>
      <c r="N117" s="1">
        <v>20609</v>
      </c>
      <c r="O117" s="33">
        <v>20020207</v>
      </c>
      <c r="P117">
        <v>51016</v>
      </c>
      <c r="Q117" s="1">
        <v>505</v>
      </c>
      <c r="R117" s="33">
        <v>-66</v>
      </c>
      <c r="S117" s="12">
        <v>9.7737</v>
      </c>
      <c r="T117" s="33">
        <v>-172</v>
      </c>
      <c r="U117" s="12">
        <v>26.3514</v>
      </c>
      <c r="V117" s="44">
        <v>7.32</v>
      </c>
      <c r="W117" s="1">
        <v>8</v>
      </c>
      <c r="X117" s="1" t="s">
        <v>60</v>
      </c>
      <c r="AA117" s="32">
        <f t="shared" si="23"/>
        <v>-66.162895</v>
      </c>
      <c r="AB117" s="32">
        <f t="shared" si="25"/>
        <v>-172.43919</v>
      </c>
    </row>
    <row r="118" spans="1:28" ht="12.75">
      <c r="A118" s="17">
        <f t="shared" si="24"/>
        <v>103</v>
      </c>
      <c r="B118" s="37">
        <v>1.518</v>
      </c>
      <c r="C118" s="40">
        <v>291</v>
      </c>
      <c r="D118" s="10">
        <v>8</v>
      </c>
      <c r="E118" s="5">
        <v>1</v>
      </c>
      <c r="F118" s="5">
        <v>1</v>
      </c>
      <c r="G118" s="12">
        <v>91.6</v>
      </c>
      <c r="H118" s="12">
        <v>32.7</v>
      </c>
      <c r="I118" s="18">
        <f t="shared" si="26"/>
        <v>2.833676975945017</v>
      </c>
      <c r="J118" s="18">
        <f t="shared" si="27"/>
        <v>3.046589863481869</v>
      </c>
      <c r="K118" s="7">
        <f t="shared" si="28"/>
        <v>-1.1519305841924397</v>
      </c>
      <c r="L118" s="19">
        <f t="shared" si="29"/>
        <v>2.801223241590214</v>
      </c>
      <c r="M118" s="12">
        <f t="shared" si="30"/>
        <v>-23.943699999999993</v>
      </c>
      <c r="N118" s="1">
        <v>20609</v>
      </c>
      <c r="O118" s="33">
        <v>20020207</v>
      </c>
      <c r="P118">
        <v>53814</v>
      </c>
      <c r="Q118" s="1">
        <v>535</v>
      </c>
      <c r="R118" s="33">
        <v>-66</v>
      </c>
      <c r="S118" s="12">
        <v>12.1367</v>
      </c>
      <c r="T118" s="33">
        <v>-172</v>
      </c>
      <c r="U118" s="12">
        <v>19.8969</v>
      </c>
      <c r="V118" s="44">
        <v>7.32</v>
      </c>
      <c r="W118" s="1">
        <v>8</v>
      </c>
      <c r="X118" s="1" t="s">
        <v>60</v>
      </c>
      <c r="AA118" s="32">
        <f t="shared" si="23"/>
        <v>-66.20227833333334</v>
      </c>
      <c r="AB118" s="32">
        <f t="shared" si="25"/>
        <v>-172.331615</v>
      </c>
    </row>
    <row r="119" spans="1:28" ht="12.75">
      <c r="A119" s="17">
        <f t="shared" si="24"/>
        <v>104</v>
      </c>
      <c r="B119" s="37">
        <v>1.703</v>
      </c>
      <c r="C119" s="40">
        <v>291</v>
      </c>
      <c r="D119" s="10">
        <v>8</v>
      </c>
      <c r="E119" s="5">
        <v>1</v>
      </c>
      <c r="F119" s="5">
        <v>1</v>
      </c>
      <c r="G119" s="12">
        <v>83.5</v>
      </c>
      <c r="H119" s="12">
        <v>38.8</v>
      </c>
      <c r="I119" s="18">
        <f t="shared" si="26"/>
        <v>2.150515463917526</v>
      </c>
      <c r="J119" s="18">
        <f t="shared" si="27"/>
        <v>2.3120979099769032</v>
      </c>
      <c r="K119" s="7">
        <f t="shared" si="28"/>
        <v>-0.1550487972508594</v>
      </c>
      <c r="L119" s="19">
        <f t="shared" si="29"/>
        <v>2.1520618556701034</v>
      </c>
      <c r="M119" s="12">
        <f t="shared" si="30"/>
        <v>-3.2228000000000065</v>
      </c>
      <c r="N119" s="1">
        <v>20609</v>
      </c>
      <c r="O119" s="33">
        <v>20020207</v>
      </c>
      <c r="P119">
        <v>60701</v>
      </c>
      <c r="Q119" s="1">
        <v>605</v>
      </c>
      <c r="R119" s="33">
        <v>-66</v>
      </c>
      <c r="S119" s="12">
        <v>13.6343</v>
      </c>
      <c r="T119" s="33">
        <v>-172</v>
      </c>
      <c r="U119" s="12">
        <v>11.7078</v>
      </c>
      <c r="V119" s="44">
        <v>7.32</v>
      </c>
      <c r="W119" s="1">
        <v>8</v>
      </c>
      <c r="X119" s="1" t="s">
        <v>60</v>
      </c>
      <c r="AA119" s="32">
        <f t="shared" si="23"/>
        <v>-66.22723833333333</v>
      </c>
      <c r="AB119" s="32">
        <f t="shared" si="25"/>
        <v>-172.19513</v>
      </c>
    </row>
    <row r="120" spans="1:28" ht="12.75">
      <c r="A120" s="17">
        <f t="shared" si="24"/>
        <v>105</v>
      </c>
      <c r="B120" s="37">
        <v>1.751</v>
      </c>
      <c r="C120" s="40">
        <v>291</v>
      </c>
      <c r="D120" s="10">
        <v>8</v>
      </c>
      <c r="E120" s="5">
        <v>1</v>
      </c>
      <c r="F120" s="5">
        <v>1</v>
      </c>
      <c r="G120" s="12">
        <v>74.4</v>
      </c>
      <c r="H120" s="12">
        <v>32.9</v>
      </c>
      <c r="I120" s="18">
        <f t="shared" si="26"/>
        <v>1.996563573883162</v>
      </c>
      <c r="J120" s="18">
        <f t="shared" si="27"/>
        <v>2.146578596510995</v>
      </c>
      <c r="K120" s="7">
        <f t="shared" si="28"/>
        <v>-0.3045312714776637</v>
      </c>
      <c r="L120" s="19">
        <f t="shared" si="29"/>
        <v>2.2613981762917934</v>
      </c>
      <c r="M120" s="12">
        <f t="shared" si="30"/>
        <v>-6.329900000000009</v>
      </c>
      <c r="N120" s="1">
        <v>20609</v>
      </c>
      <c r="O120" s="33">
        <v>20020207</v>
      </c>
      <c r="P120">
        <v>64009</v>
      </c>
      <c r="Q120" s="1">
        <v>635</v>
      </c>
      <c r="R120" s="33">
        <v>-66</v>
      </c>
      <c r="S120" s="12">
        <v>15.2645</v>
      </c>
      <c r="T120" s="33">
        <v>-172</v>
      </c>
      <c r="U120" s="12">
        <v>3.374</v>
      </c>
      <c r="V120" s="44">
        <v>7.32</v>
      </c>
      <c r="W120" s="1">
        <v>8</v>
      </c>
      <c r="X120" s="1" t="s">
        <v>60</v>
      </c>
      <c r="AA120" s="32">
        <f t="shared" si="23"/>
        <v>-66.25440833333333</v>
      </c>
      <c r="AB120" s="32">
        <f t="shared" si="25"/>
        <v>-172.05623333333332</v>
      </c>
    </row>
    <row r="121" spans="1:28" ht="12.75">
      <c r="A121" s="17">
        <f t="shared" si="24"/>
        <v>106</v>
      </c>
      <c r="B121" s="37">
        <v>0.94</v>
      </c>
      <c r="C121" s="40">
        <v>291</v>
      </c>
      <c r="D121" s="10">
        <v>8</v>
      </c>
      <c r="E121" s="5">
        <v>1</v>
      </c>
      <c r="F121" s="5">
        <v>1</v>
      </c>
      <c r="G121" s="12">
        <v>20.3</v>
      </c>
      <c r="H121" s="12">
        <v>9.51</v>
      </c>
      <c r="I121" s="18">
        <f t="shared" si="26"/>
        <v>0.519106529209622</v>
      </c>
      <c r="J121" s="18">
        <f t="shared" si="27"/>
        <v>0.5581104350928586</v>
      </c>
      <c r="K121" s="7">
        <f t="shared" si="28"/>
        <v>-0.030011477663230358</v>
      </c>
      <c r="L121" s="19">
        <f t="shared" si="29"/>
        <v>2.1345951629863302</v>
      </c>
      <c r="M121" s="12">
        <f t="shared" si="30"/>
        <v>-0.6238100000000024</v>
      </c>
      <c r="N121" s="1">
        <v>20609</v>
      </c>
      <c r="O121" s="33">
        <v>20020207</v>
      </c>
      <c r="P121">
        <v>71029</v>
      </c>
      <c r="Q121" s="1">
        <v>705</v>
      </c>
      <c r="R121" s="33">
        <v>-66</v>
      </c>
      <c r="S121" s="12">
        <v>17.2701</v>
      </c>
      <c r="T121" s="33">
        <v>-171</v>
      </c>
      <c r="U121" s="12">
        <v>55.4929</v>
      </c>
      <c r="V121" s="44">
        <v>7.32</v>
      </c>
      <c r="W121" s="1">
        <v>8</v>
      </c>
      <c r="X121" s="1" t="s">
        <v>60</v>
      </c>
      <c r="AA121" s="32">
        <f t="shared" si="23"/>
        <v>-66.287835</v>
      </c>
      <c r="AB121" s="32">
        <f t="shared" si="25"/>
        <v>-171.92488166666666</v>
      </c>
    </row>
    <row r="122" spans="1:28" ht="12.75">
      <c r="A122" s="17">
        <f t="shared" si="24"/>
        <v>107</v>
      </c>
      <c r="B122" s="37">
        <v>1.005</v>
      </c>
      <c r="C122" s="40">
        <v>291</v>
      </c>
      <c r="D122" s="10">
        <v>8</v>
      </c>
      <c r="E122" s="5">
        <v>1</v>
      </c>
      <c r="F122" s="5">
        <v>1</v>
      </c>
      <c r="G122" s="12">
        <v>24.3</v>
      </c>
      <c r="H122" s="12">
        <v>9.42</v>
      </c>
      <c r="I122" s="18">
        <f t="shared" si="26"/>
        <v>0.7158762886597939</v>
      </c>
      <c r="J122" s="18">
        <f t="shared" si="27"/>
        <v>0.7696648076164725</v>
      </c>
      <c r="K122" s="7">
        <f t="shared" si="28"/>
        <v>-0.23140989690721656</v>
      </c>
      <c r="L122" s="19">
        <f t="shared" si="29"/>
        <v>2.5796178343949046</v>
      </c>
      <c r="M122" s="12">
        <f t="shared" si="30"/>
        <v>-4.8100200000000015</v>
      </c>
      <c r="N122" s="1">
        <v>20609</v>
      </c>
      <c r="O122" s="33">
        <v>20020207</v>
      </c>
      <c r="P122">
        <v>73824</v>
      </c>
      <c r="Q122" s="1">
        <v>735</v>
      </c>
      <c r="R122" s="33">
        <v>-66</v>
      </c>
      <c r="S122" s="12">
        <v>20.3395</v>
      </c>
      <c r="T122" s="33">
        <v>-171</v>
      </c>
      <c r="U122" s="12">
        <v>53.8189</v>
      </c>
      <c r="V122" s="44">
        <v>7.32</v>
      </c>
      <c r="W122" s="1">
        <v>8</v>
      </c>
      <c r="X122" s="1" t="s">
        <v>60</v>
      </c>
      <c r="AA122" s="32">
        <f t="shared" si="23"/>
        <v>-66.33899166666667</v>
      </c>
      <c r="AB122" s="32">
        <f t="shared" si="25"/>
        <v>-171.89698166666668</v>
      </c>
    </row>
    <row r="123" spans="1:28" ht="12.75">
      <c r="A123" s="17">
        <f t="shared" si="24"/>
        <v>108</v>
      </c>
      <c r="B123" s="37">
        <v>1.193</v>
      </c>
      <c r="C123" s="40">
        <v>291</v>
      </c>
      <c r="D123" s="10">
        <v>8</v>
      </c>
      <c r="E123" s="5">
        <v>1</v>
      </c>
      <c r="F123" s="5">
        <v>1</v>
      </c>
      <c r="G123" s="12">
        <v>21.8</v>
      </c>
      <c r="H123" s="12">
        <v>11</v>
      </c>
      <c r="I123" s="18">
        <f t="shared" si="26"/>
        <v>0.5195876288659794</v>
      </c>
      <c r="J123" s="18">
        <f t="shared" si="27"/>
        <v>0.5586276829474396</v>
      </c>
      <c r="K123" s="7">
        <f t="shared" si="28"/>
        <v>0.04613745704467352</v>
      </c>
      <c r="L123" s="19">
        <f t="shared" si="29"/>
        <v>1.981818181818182</v>
      </c>
      <c r="M123" s="12">
        <f t="shared" si="30"/>
        <v>0.9589999999999996</v>
      </c>
      <c r="N123" s="1">
        <v>20609</v>
      </c>
      <c r="O123" s="33">
        <v>20020207</v>
      </c>
      <c r="P123">
        <v>80638</v>
      </c>
      <c r="Q123" s="1">
        <v>805</v>
      </c>
      <c r="R123" s="33">
        <v>-66</v>
      </c>
      <c r="S123" s="12">
        <v>20.7517</v>
      </c>
      <c r="T123" s="33">
        <v>-171</v>
      </c>
      <c r="U123" s="12">
        <v>58.921</v>
      </c>
      <c r="V123" s="44">
        <v>7.32</v>
      </c>
      <c r="W123" s="1">
        <v>8</v>
      </c>
      <c r="X123" s="1" t="s">
        <v>60</v>
      </c>
      <c r="AA123" s="32">
        <f t="shared" si="23"/>
        <v>-66.34586166666666</v>
      </c>
      <c r="AB123" s="32">
        <f t="shared" si="25"/>
        <v>-171.98201666666668</v>
      </c>
    </row>
    <row r="124" spans="1:28" ht="12.75">
      <c r="A124" s="17">
        <f t="shared" si="24"/>
        <v>109</v>
      </c>
      <c r="B124" s="37">
        <v>1.589</v>
      </c>
      <c r="C124" s="40">
        <v>291</v>
      </c>
      <c r="D124" s="10">
        <v>8</v>
      </c>
      <c r="E124" s="5">
        <v>1</v>
      </c>
      <c r="F124" s="5">
        <v>1</v>
      </c>
      <c r="G124" s="12">
        <v>43.6</v>
      </c>
      <c r="H124" s="12">
        <v>19.1</v>
      </c>
      <c r="I124" s="18">
        <f t="shared" si="26"/>
        <v>1.1786941580756014</v>
      </c>
      <c r="J124" s="18">
        <f t="shared" si="27"/>
        <v>1.2672572437233585</v>
      </c>
      <c r="K124" s="7">
        <f t="shared" si="28"/>
        <v>-0.19638969072164933</v>
      </c>
      <c r="L124" s="19">
        <f t="shared" si="29"/>
        <v>2.282722513089005</v>
      </c>
      <c r="M124" s="12">
        <f t="shared" si="30"/>
        <v>-4.082099999999997</v>
      </c>
      <c r="N124" s="1">
        <v>20609</v>
      </c>
      <c r="O124" s="33">
        <v>20020207</v>
      </c>
      <c r="P124">
        <v>83942</v>
      </c>
      <c r="Q124" s="1">
        <v>835</v>
      </c>
      <c r="R124" s="33">
        <v>-66</v>
      </c>
      <c r="S124" s="12">
        <v>18.8909</v>
      </c>
      <c r="T124" s="33">
        <v>-172</v>
      </c>
      <c r="U124" s="12">
        <v>5.4593</v>
      </c>
      <c r="V124" s="44">
        <v>7.32</v>
      </c>
      <c r="W124" s="1">
        <v>8</v>
      </c>
      <c r="X124" s="1" t="s">
        <v>60</v>
      </c>
      <c r="AA124" s="32">
        <f t="shared" si="23"/>
        <v>-66.31484833333333</v>
      </c>
      <c r="AB124" s="32">
        <f t="shared" si="25"/>
        <v>-172.09098833333334</v>
      </c>
    </row>
    <row r="125" spans="1:28" ht="12.75">
      <c r="A125" s="17">
        <f t="shared" si="24"/>
        <v>110</v>
      </c>
      <c r="B125" s="37">
        <v>1.599</v>
      </c>
      <c r="C125" s="40">
        <v>291</v>
      </c>
      <c r="D125" s="10">
        <v>8</v>
      </c>
      <c r="E125" s="5">
        <v>1</v>
      </c>
      <c r="F125" s="5">
        <v>1</v>
      </c>
      <c r="G125" s="12">
        <v>52.3</v>
      </c>
      <c r="H125" s="12">
        <v>19</v>
      </c>
      <c r="I125" s="18">
        <f t="shared" si="26"/>
        <v>1.6020618556701027</v>
      </c>
      <c r="J125" s="18">
        <f t="shared" si="27"/>
        <v>1.722435355754605</v>
      </c>
      <c r="K125" s="7">
        <f t="shared" si="28"/>
        <v>-0.6249003436426115</v>
      </c>
      <c r="L125" s="19">
        <f t="shared" si="29"/>
        <v>2.7526315789473683</v>
      </c>
      <c r="M125" s="12">
        <f t="shared" si="30"/>
        <v>-12.988999999999997</v>
      </c>
      <c r="N125" s="1">
        <v>20609</v>
      </c>
      <c r="O125" s="33">
        <v>20020207</v>
      </c>
      <c r="P125">
        <v>90937</v>
      </c>
      <c r="Q125" s="1">
        <v>905</v>
      </c>
      <c r="R125" s="33">
        <v>-66</v>
      </c>
      <c r="S125" s="12">
        <v>16.6922</v>
      </c>
      <c r="T125" s="33">
        <v>-172</v>
      </c>
      <c r="U125" s="12">
        <v>12.1964</v>
      </c>
      <c r="V125" s="44">
        <v>7.32</v>
      </c>
      <c r="W125" s="1">
        <v>8</v>
      </c>
      <c r="X125" s="1" t="s">
        <v>60</v>
      </c>
      <c r="AA125" s="32">
        <f t="shared" si="23"/>
        <v>-66.27820333333334</v>
      </c>
      <c r="AB125" s="32">
        <f t="shared" si="25"/>
        <v>-172.20327333333333</v>
      </c>
    </row>
    <row r="126" spans="1:28" ht="12.75">
      <c r="A126" s="17">
        <f t="shared" si="24"/>
        <v>111</v>
      </c>
      <c r="B126" s="37">
        <v>1.567</v>
      </c>
      <c r="C126" s="40">
        <v>291</v>
      </c>
      <c r="D126" s="10">
        <v>8</v>
      </c>
      <c r="E126" s="5">
        <v>1</v>
      </c>
      <c r="F126" s="5">
        <v>1</v>
      </c>
      <c r="G126" s="12">
        <v>46</v>
      </c>
      <c r="H126" s="12">
        <v>19.8</v>
      </c>
      <c r="I126" s="18">
        <f t="shared" si="26"/>
        <v>1.2604810996563574</v>
      </c>
      <c r="J126" s="18">
        <f t="shared" si="27"/>
        <v>1.3551893790021219</v>
      </c>
      <c r="K126" s="7">
        <f t="shared" si="28"/>
        <v>-0.2421759450171821</v>
      </c>
      <c r="L126" s="19">
        <f t="shared" si="29"/>
        <v>2.323232323232323</v>
      </c>
      <c r="M126" s="12">
        <f t="shared" si="30"/>
        <v>-5.033799999999999</v>
      </c>
      <c r="N126" s="1">
        <v>20609</v>
      </c>
      <c r="O126" s="33">
        <v>20020207</v>
      </c>
      <c r="P126">
        <v>94037</v>
      </c>
      <c r="Q126" s="1">
        <v>935</v>
      </c>
      <c r="R126" s="33">
        <v>-66</v>
      </c>
      <c r="S126" s="12">
        <v>14.3848</v>
      </c>
      <c r="T126" s="33">
        <v>-172</v>
      </c>
      <c r="U126" s="12">
        <v>19.3289</v>
      </c>
      <c r="V126" s="44">
        <v>7.32</v>
      </c>
      <c r="W126" s="1">
        <v>8</v>
      </c>
      <c r="X126" s="1" t="s">
        <v>60</v>
      </c>
      <c r="AA126" s="32">
        <f t="shared" si="23"/>
        <v>-66.23974666666666</v>
      </c>
      <c r="AB126" s="32">
        <f t="shared" si="25"/>
        <v>-172.32214833333333</v>
      </c>
    </row>
    <row r="127" spans="1:28" ht="12.75">
      <c r="A127" s="17">
        <f t="shared" si="24"/>
        <v>112</v>
      </c>
      <c r="B127" s="37">
        <v>1.328</v>
      </c>
      <c r="C127" s="40">
        <v>291</v>
      </c>
      <c r="D127" s="10">
        <v>8</v>
      </c>
      <c r="E127" s="5">
        <v>1</v>
      </c>
      <c r="F127" s="5">
        <v>1</v>
      </c>
      <c r="G127" s="12">
        <v>26.2</v>
      </c>
      <c r="H127" s="12">
        <v>14.2</v>
      </c>
      <c r="I127" s="18">
        <f t="shared" si="26"/>
        <v>0.5773195876288659</v>
      </c>
      <c r="J127" s="18">
        <f t="shared" si="27"/>
        <v>0.620697425497155</v>
      </c>
      <c r="K127" s="7">
        <f t="shared" si="28"/>
        <v>0.15298006872852235</v>
      </c>
      <c r="L127" s="19">
        <f t="shared" si="29"/>
        <v>1.8450704225352113</v>
      </c>
      <c r="M127" s="12">
        <f t="shared" si="30"/>
        <v>3.1798</v>
      </c>
      <c r="N127" s="1">
        <v>20609</v>
      </c>
      <c r="O127" s="33">
        <v>20020207</v>
      </c>
      <c r="P127">
        <v>100716</v>
      </c>
      <c r="Q127" s="1">
        <v>1004</v>
      </c>
      <c r="R127" s="33">
        <v>-66</v>
      </c>
      <c r="S127" s="12">
        <v>12.704</v>
      </c>
      <c r="T127" s="33">
        <v>-172</v>
      </c>
      <c r="U127" s="12">
        <v>24.5817</v>
      </c>
      <c r="V127" s="44">
        <v>7.32</v>
      </c>
      <c r="W127" s="1">
        <v>8</v>
      </c>
      <c r="X127" s="1" t="s">
        <v>60</v>
      </c>
      <c r="AA127" s="32">
        <f t="shared" si="23"/>
        <v>-66.21173333333333</v>
      </c>
      <c r="AB127" s="32">
        <f t="shared" si="25"/>
        <v>-172.409695</v>
      </c>
    </row>
    <row r="128" spans="1:28" ht="12.75">
      <c r="A128" s="17">
        <f t="shared" si="24"/>
        <v>113</v>
      </c>
      <c r="B128" s="37">
        <v>1.618</v>
      </c>
      <c r="C128" s="40">
        <v>291</v>
      </c>
      <c r="D128" s="10">
        <v>8</v>
      </c>
      <c r="E128" s="5">
        <v>1</v>
      </c>
      <c r="F128" s="5">
        <v>1</v>
      </c>
      <c r="G128" s="12">
        <v>43.7</v>
      </c>
      <c r="H128" s="12">
        <v>22.4</v>
      </c>
      <c r="I128" s="18">
        <f t="shared" si="26"/>
        <v>1.0247422680412372</v>
      </c>
      <c r="J128" s="18">
        <f t="shared" si="27"/>
        <v>1.1017379302574504</v>
      </c>
      <c r="K128" s="7">
        <f t="shared" si="28"/>
        <v>0.1272797250859104</v>
      </c>
      <c r="L128" s="19">
        <f t="shared" si="29"/>
        <v>1.9508928571428574</v>
      </c>
      <c r="M128" s="12">
        <f t="shared" si="30"/>
        <v>2.6455999999999946</v>
      </c>
      <c r="N128" s="1">
        <v>20609</v>
      </c>
      <c r="O128" s="33">
        <v>20020207</v>
      </c>
      <c r="P128">
        <v>103856</v>
      </c>
      <c r="Q128" s="1">
        <v>1035</v>
      </c>
      <c r="R128" s="33">
        <v>-66</v>
      </c>
      <c r="S128" s="12">
        <v>11.5835</v>
      </c>
      <c r="T128" s="33">
        <v>-172</v>
      </c>
      <c r="U128" s="12">
        <v>28.6414</v>
      </c>
      <c r="V128" s="44">
        <v>7.32</v>
      </c>
      <c r="W128" s="1">
        <v>8</v>
      </c>
      <c r="X128" s="1" t="s">
        <v>60</v>
      </c>
      <c r="AA128" s="32">
        <f t="shared" si="23"/>
        <v>-66.19305833333334</v>
      </c>
      <c r="AB128" s="32">
        <f t="shared" si="25"/>
        <v>-172.47735666666668</v>
      </c>
    </row>
    <row r="129" spans="1:28" ht="12.75">
      <c r="A129" s="17">
        <f t="shared" si="24"/>
        <v>114</v>
      </c>
      <c r="B129" s="37" t="s">
        <v>93</v>
      </c>
      <c r="C129" s="42" t="s">
        <v>93</v>
      </c>
      <c r="D129" s="37" t="s">
        <v>93</v>
      </c>
      <c r="E129" s="37" t="s">
        <v>93</v>
      </c>
      <c r="F129" s="37" t="s">
        <v>93</v>
      </c>
      <c r="G129" s="37" t="s">
        <v>93</v>
      </c>
      <c r="H129" s="37" t="s">
        <v>93</v>
      </c>
      <c r="I129" s="37" t="s">
        <v>93</v>
      </c>
      <c r="J129" s="37" t="s">
        <v>93</v>
      </c>
      <c r="K129" s="37" t="s">
        <v>93</v>
      </c>
      <c r="L129" s="37" t="s">
        <v>93</v>
      </c>
      <c r="M129" s="37" t="s">
        <v>93</v>
      </c>
      <c r="N129" s="37" t="s">
        <v>93</v>
      </c>
      <c r="O129" s="47" t="s">
        <v>91</v>
      </c>
      <c r="P129" t="s">
        <v>90</v>
      </c>
      <c r="Q129" s="37" t="s">
        <v>93</v>
      </c>
      <c r="R129" s="37" t="s">
        <v>93</v>
      </c>
      <c r="S129" s="37" t="s">
        <v>93</v>
      </c>
      <c r="T129" s="37" t="s">
        <v>93</v>
      </c>
      <c r="U129" s="35" t="s">
        <v>93</v>
      </c>
      <c r="V129" s="44">
        <v>7.32</v>
      </c>
      <c r="W129" s="1" t="s">
        <v>93</v>
      </c>
      <c r="X129" s="37" t="s">
        <v>93</v>
      </c>
      <c r="AA129" s="32"/>
      <c r="AB129" s="32"/>
    </row>
    <row r="130" spans="1:28" ht="12.75">
      <c r="A130" s="17">
        <f t="shared" si="24"/>
        <v>115</v>
      </c>
      <c r="B130" s="37">
        <v>1.523</v>
      </c>
      <c r="C130" s="40">
        <v>291</v>
      </c>
      <c r="D130" s="10">
        <v>8</v>
      </c>
      <c r="E130" s="5">
        <v>1</v>
      </c>
      <c r="F130" s="5">
        <v>1</v>
      </c>
      <c r="G130" s="12">
        <v>38</v>
      </c>
      <c r="H130" s="12">
        <v>20.3</v>
      </c>
      <c r="I130" s="18">
        <f aca="true" t="shared" si="31" ref="I130:I174">$E$10*(+G130-H130)*(D130/C130)*E130</f>
        <v>0.8515463917525773</v>
      </c>
      <c r="J130" s="18">
        <f aca="true" t="shared" si="32" ref="J130:J174">$E$10*(+G130-H130)*(D130/C130)*E130*(7.87/V130)</f>
        <v>0.9155287026083038</v>
      </c>
      <c r="K130" s="7">
        <f t="shared" si="28"/>
        <v>0.19247353951890042</v>
      </c>
      <c r="L130" s="19">
        <f t="shared" si="29"/>
        <v>1.8719211822660098</v>
      </c>
      <c r="M130" s="12">
        <f t="shared" si="30"/>
        <v>4.000700000000002</v>
      </c>
      <c r="N130" s="1">
        <v>20609</v>
      </c>
      <c r="O130" s="33">
        <v>20020207</v>
      </c>
      <c r="P130">
        <v>111113</v>
      </c>
      <c r="Q130" s="1">
        <v>1105</v>
      </c>
      <c r="R130" s="33">
        <v>-66</v>
      </c>
      <c r="S130" s="12">
        <v>10.038</v>
      </c>
      <c r="T130" s="33">
        <v>-172</v>
      </c>
      <c r="U130" s="12">
        <v>32.9114</v>
      </c>
      <c r="V130" s="44">
        <v>7.32</v>
      </c>
      <c r="W130" s="1">
        <v>8</v>
      </c>
      <c r="X130" s="1" t="s">
        <v>60</v>
      </c>
      <c r="AA130" s="32">
        <f t="shared" si="23"/>
        <v>-66.1673</v>
      </c>
      <c r="AB130" s="32">
        <f t="shared" si="25"/>
        <v>-172.54852333333332</v>
      </c>
    </row>
    <row r="131" spans="1:28" ht="12.75">
      <c r="A131" s="17">
        <f t="shared" si="24"/>
        <v>116</v>
      </c>
      <c r="B131" s="37">
        <v>1.286</v>
      </c>
      <c r="C131" s="40">
        <v>291</v>
      </c>
      <c r="D131" s="10">
        <v>8</v>
      </c>
      <c r="E131" s="5">
        <v>1</v>
      </c>
      <c r="F131" s="5">
        <v>1</v>
      </c>
      <c r="G131" s="12">
        <v>21.9</v>
      </c>
      <c r="H131" s="12">
        <v>11.5</v>
      </c>
      <c r="I131" s="18">
        <f t="shared" si="31"/>
        <v>0.5003436426116837</v>
      </c>
      <c r="J131" s="18">
        <f t="shared" si="32"/>
        <v>0.537937768764201</v>
      </c>
      <c r="K131" s="7">
        <f t="shared" si="28"/>
        <v>0.09109621993127145</v>
      </c>
      <c r="L131" s="19">
        <f t="shared" si="29"/>
        <v>1.9043478260869564</v>
      </c>
      <c r="M131" s="12">
        <f t="shared" si="30"/>
        <v>1.8934999999999995</v>
      </c>
      <c r="N131" s="1">
        <v>20609</v>
      </c>
      <c r="O131" s="33">
        <v>20020207</v>
      </c>
      <c r="P131">
        <v>113936</v>
      </c>
      <c r="Q131" s="1">
        <v>1135</v>
      </c>
      <c r="R131" s="33">
        <v>-66</v>
      </c>
      <c r="S131" s="12">
        <v>9.0253</v>
      </c>
      <c r="T131" s="33">
        <v>-172</v>
      </c>
      <c r="U131" s="12">
        <v>36.201</v>
      </c>
      <c r="V131" s="44">
        <v>7.32</v>
      </c>
      <c r="W131" s="1">
        <v>8</v>
      </c>
      <c r="X131" s="1" t="s">
        <v>60</v>
      </c>
      <c r="AA131" s="32">
        <f t="shared" si="23"/>
        <v>-66.15042166666667</v>
      </c>
      <c r="AB131" s="32">
        <f t="shared" si="25"/>
        <v>-172.60335</v>
      </c>
    </row>
    <row r="132" spans="1:28" ht="12.75">
      <c r="A132" s="17">
        <f t="shared" si="24"/>
        <v>117</v>
      </c>
      <c r="B132" s="37">
        <v>1.227</v>
      </c>
      <c r="C132" s="40">
        <v>291</v>
      </c>
      <c r="D132" s="10">
        <v>8</v>
      </c>
      <c r="E132" s="5">
        <v>1</v>
      </c>
      <c r="F132" s="5">
        <v>1</v>
      </c>
      <c r="G132" s="12">
        <v>20.5</v>
      </c>
      <c r="H132" s="12">
        <v>10.5</v>
      </c>
      <c r="I132" s="18">
        <f t="shared" si="31"/>
        <v>0.48109965635738833</v>
      </c>
      <c r="J132" s="18">
        <f t="shared" si="32"/>
        <v>0.5172478545809626</v>
      </c>
      <c r="K132" s="7">
        <f t="shared" si="28"/>
        <v>0.058910652920962155</v>
      </c>
      <c r="L132" s="19">
        <f t="shared" si="29"/>
        <v>1.9523809523809523</v>
      </c>
      <c r="M132" s="12">
        <f t="shared" si="30"/>
        <v>1.224499999999999</v>
      </c>
      <c r="N132" s="1">
        <v>20609</v>
      </c>
      <c r="O132" s="33">
        <v>20020207</v>
      </c>
      <c r="P132">
        <v>121343</v>
      </c>
      <c r="Q132" s="1">
        <v>1208</v>
      </c>
      <c r="R132" s="33">
        <v>-66</v>
      </c>
      <c r="S132" s="12">
        <v>7.7425</v>
      </c>
      <c r="T132" s="33">
        <v>-172</v>
      </c>
      <c r="U132" s="12">
        <v>39.7973</v>
      </c>
      <c r="V132" s="44">
        <v>7.32</v>
      </c>
      <c r="W132" s="1">
        <v>8</v>
      </c>
      <c r="X132" s="1" t="s">
        <v>60</v>
      </c>
      <c r="AA132" s="32">
        <f t="shared" si="23"/>
        <v>-66.12904166666667</v>
      </c>
      <c r="AB132" s="32">
        <f t="shared" si="25"/>
        <v>-172.66328833333333</v>
      </c>
    </row>
    <row r="133" spans="1:28" ht="12.75">
      <c r="A133" s="17">
        <f t="shared" si="24"/>
        <v>118</v>
      </c>
      <c r="B133" s="37">
        <v>1.233</v>
      </c>
      <c r="C133" s="40">
        <v>291</v>
      </c>
      <c r="D133" s="10">
        <v>8</v>
      </c>
      <c r="E133" s="5">
        <v>1</v>
      </c>
      <c r="F133" s="5">
        <v>1</v>
      </c>
      <c r="G133" s="12">
        <v>19.7</v>
      </c>
      <c r="H133" s="12">
        <v>10.7</v>
      </c>
      <c r="I133" s="18">
        <f t="shared" si="31"/>
        <v>0.4329896907216495</v>
      </c>
      <c r="J133" s="18">
        <f t="shared" si="32"/>
        <v>0.46552306912286634</v>
      </c>
      <c r="K133" s="7">
        <f t="shared" si="28"/>
        <v>0.1173065292096219</v>
      </c>
      <c r="L133" s="19">
        <f t="shared" si="29"/>
        <v>1.841121495327103</v>
      </c>
      <c r="M133" s="12">
        <f t="shared" si="30"/>
        <v>2.438299999999998</v>
      </c>
      <c r="N133" s="1">
        <v>20609</v>
      </c>
      <c r="O133" s="33">
        <v>20020207</v>
      </c>
      <c r="P133">
        <v>124308</v>
      </c>
      <c r="Q133" s="1">
        <v>1238</v>
      </c>
      <c r="R133" s="33">
        <v>-66</v>
      </c>
      <c r="S133" s="12">
        <v>6.5849</v>
      </c>
      <c r="T133" s="33">
        <v>-172</v>
      </c>
      <c r="U133" s="12">
        <v>42.5967</v>
      </c>
      <c r="V133" s="44">
        <v>7.32</v>
      </c>
      <c r="W133" s="1">
        <v>8</v>
      </c>
      <c r="X133" s="1" t="s">
        <v>60</v>
      </c>
      <c r="AA133" s="32">
        <f t="shared" si="23"/>
        <v>-66.10974833333333</v>
      </c>
      <c r="AB133" s="32">
        <f t="shared" si="25"/>
        <v>-172.709945</v>
      </c>
    </row>
    <row r="134" spans="1:28" ht="12.75">
      <c r="A134" s="17">
        <f t="shared" si="24"/>
        <v>119</v>
      </c>
      <c r="B134" s="37">
        <v>1.29</v>
      </c>
      <c r="C134" s="40">
        <v>291</v>
      </c>
      <c r="D134" s="10">
        <v>8</v>
      </c>
      <c r="E134" s="5">
        <v>1</v>
      </c>
      <c r="F134" s="5">
        <v>1</v>
      </c>
      <c r="G134" s="12">
        <v>20.9</v>
      </c>
      <c r="H134" s="12">
        <v>10.3</v>
      </c>
      <c r="I134" s="18">
        <f t="shared" si="31"/>
        <v>0.5099656357388316</v>
      </c>
      <c r="J134" s="18">
        <f t="shared" si="32"/>
        <v>0.5482827258558203</v>
      </c>
      <c r="K134" s="7">
        <f t="shared" si="28"/>
        <v>0.019758762886598037</v>
      </c>
      <c r="L134" s="19">
        <f t="shared" si="29"/>
        <v>2.0291262135922326</v>
      </c>
      <c r="M134" s="12">
        <f t="shared" si="30"/>
        <v>0.41070000000000206</v>
      </c>
      <c r="N134" s="1">
        <v>20609</v>
      </c>
      <c r="O134" s="33">
        <v>20020207</v>
      </c>
      <c r="P134">
        <v>131315</v>
      </c>
      <c r="Q134" s="1">
        <v>1307</v>
      </c>
      <c r="R134" s="33">
        <v>-66</v>
      </c>
      <c r="S134" s="12">
        <v>8.6472</v>
      </c>
      <c r="T134" s="33">
        <v>-172</v>
      </c>
      <c r="U134" s="12">
        <v>39.2966</v>
      </c>
      <c r="V134" s="44">
        <v>7.32</v>
      </c>
      <c r="W134" s="1">
        <v>8</v>
      </c>
      <c r="X134" s="1" t="s">
        <v>60</v>
      </c>
      <c r="AA134" s="32">
        <f t="shared" si="23"/>
        <v>-66.14412</v>
      </c>
      <c r="AB134" s="32">
        <f t="shared" si="25"/>
        <v>-172.65494333333334</v>
      </c>
    </row>
    <row r="135" spans="1:28" ht="12.75">
      <c r="A135" s="17">
        <f t="shared" si="24"/>
        <v>120</v>
      </c>
      <c r="B135" s="37">
        <v>1.515</v>
      </c>
      <c r="C135" s="40">
        <v>291</v>
      </c>
      <c r="D135" s="10">
        <v>8</v>
      </c>
      <c r="E135" s="5">
        <v>1</v>
      </c>
      <c r="F135" s="5">
        <v>1</v>
      </c>
      <c r="G135" s="12">
        <v>39.3</v>
      </c>
      <c r="H135" s="12">
        <v>17</v>
      </c>
      <c r="I135" s="18">
        <f t="shared" si="31"/>
        <v>1.0728522336769757</v>
      </c>
      <c r="J135" s="18">
        <f t="shared" si="32"/>
        <v>1.1534627157155464</v>
      </c>
      <c r="K135" s="7">
        <f t="shared" si="28"/>
        <v>-0.19854982817869393</v>
      </c>
      <c r="L135" s="19">
        <f t="shared" si="29"/>
        <v>2.3117647058823527</v>
      </c>
      <c r="M135" s="12">
        <f t="shared" si="30"/>
        <v>-4.126999999999995</v>
      </c>
      <c r="N135" s="1">
        <v>20609</v>
      </c>
      <c r="O135" s="33">
        <v>20020207</v>
      </c>
      <c r="P135">
        <v>134401</v>
      </c>
      <c r="Q135" s="1">
        <v>1337</v>
      </c>
      <c r="R135" s="33">
        <v>-66</v>
      </c>
      <c r="S135" s="12">
        <v>10.8316</v>
      </c>
      <c r="T135" s="33">
        <v>-172</v>
      </c>
      <c r="U135" s="12">
        <v>35.8973</v>
      </c>
      <c r="V135" s="44">
        <v>7.32</v>
      </c>
      <c r="W135" s="1">
        <v>8</v>
      </c>
      <c r="X135" s="1" t="s">
        <v>60</v>
      </c>
      <c r="AA135" s="32">
        <f t="shared" si="23"/>
        <v>-66.18052666666667</v>
      </c>
      <c r="AB135" s="32">
        <f t="shared" si="25"/>
        <v>-172.59828833333333</v>
      </c>
    </row>
    <row r="136" spans="1:28" ht="12.75">
      <c r="A136" s="17">
        <f t="shared" si="24"/>
        <v>121</v>
      </c>
      <c r="B136" s="37">
        <v>1.321</v>
      </c>
      <c r="C136" s="40">
        <v>291</v>
      </c>
      <c r="D136" s="10">
        <v>8</v>
      </c>
      <c r="E136" s="5">
        <v>1</v>
      </c>
      <c r="F136" s="5">
        <v>1</v>
      </c>
      <c r="G136" s="12">
        <v>23.2</v>
      </c>
      <c r="H136" s="12">
        <v>11</v>
      </c>
      <c r="I136" s="18">
        <f t="shared" si="31"/>
        <v>0.5869415807560137</v>
      </c>
      <c r="J136" s="18">
        <f t="shared" si="32"/>
        <v>0.6310423825887743</v>
      </c>
      <c r="K136" s="7">
        <f t="shared" si="28"/>
        <v>-0.021216494845360773</v>
      </c>
      <c r="L136" s="19">
        <f t="shared" si="29"/>
        <v>2.109090909090909</v>
      </c>
      <c r="M136" s="12">
        <f t="shared" si="30"/>
        <v>-0.44099999999999895</v>
      </c>
      <c r="N136" s="1">
        <v>20609</v>
      </c>
      <c r="O136" s="33">
        <v>20020207</v>
      </c>
      <c r="P136">
        <v>141006</v>
      </c>
      <c r="Q136" s="1">
        <v>1407</v>
      </c>
      <c r="R136" s="33">
        <v>-66</v>
      </c>
      <c r="S136" s="12">
        <v>12.8602</v>
      </c>
      <c r="T136" s="33">
        <v>-172</v>
      </c>
      <c r="U136" s="12">
        <v>33.5167</v>
      </c>
      <c r="V136" s="44">
        <v>7.32</v>
      </c>
      <c r="W136" s="1">
        <v>8</v>
      </c>
      <c r="X136" s="1" t="s">
        <v>60</v>
      </c>
      <c r="AA136" s="32">
        <f t="shared" si="23"/>
        <v>-66.21433666666667</v>
      </c>
      <c r="AB136" s="32">
        <f t="shared" si="25"/>
        <v>-172.55861166666668</v>
      </c>
    </row>
    <row r="137" spans="1:28" ht="12.75">
      <c r="A137" s="17">
        <f t="shared" si="24"/>
        <v>122</v>
      </c>
      <c r="B137" s="37">
        <v>1.174</v>
      </c>
      <c r="C137" s="40">
        <v>291</v>
      </c>
      <c r="D137" s="10">
        <v>8</v>
      </c>
      <c r="E137" s="5">
        <v>1</v>
      </c>
      <c r="F137" s="5">
        <v>1</v>
      </c>
      <c r="G137" s="12">
        <v>20.1</v>
      </c>
      <c r="H137" s="12">
        <v>10.4</v>
      </c>
      <c r="I137" s="18">
        <f t="shared" si="31"/>
        <v>0.4666666666666667</v>
      </c>
      <c r="J137" s="18">
        <f t="shared" si="32"/>
        <v>0.5017304189435338</v>
      </c>
      <c r="K137" s="7">
        <f t="shared" si="28"/>
        <v>0.06820068728522338</v>
      </c>
      <c r="L137" s="19">
        <f t="shared" si="29"/>
        <v>1.9326923076923077</v>
      </c>
      <c r="M137" s="12">
        <f t="shared" si="30"/>
        <v>1.4176000000000002</v>
      </c>
      <c r="N137" s="1">
        <v>20609</v>
      </c>
      <c r="O137" s="33">
        <v>20020207</v>
      </c>
      <c r="P137">
        <v>144233</v>
      </c>
      <c r="Q137" s="1">
        <v>1438</v>
      </c>
      <c r="R137" s="33">
        <v>-66</v>
      </c>
      <c r="S137" s="12">
        <v>14.9271</v>
      </c>
      <c r="T137" s="33">
        <v>-172</v>
      </c>
      <c r="U137" s="12">
        <v>31.3204</v>
      </c>
      <c r="V137" s="44">
        <v>7.32</v>
      </c>
      <c r="W137" s="1">
        <v>8</v>
      </c>
      <c r="X137" s="1" t="s">
        <v>60</v>
      </c>
      <c r="AA137" s="32">
        <f t="shared" si="23"/>
        <v>-66.248785</v>
      </c>
      <c r="AB137" s="32">
        <f t="shared" si="25"/>
        <v>-172.52200666666667</v>
      </c>
    </row>
    <row r="138" spans="1:28" ht="12.75">
      <c r="A138" s="17">
        <f t="shared" si="24"/>
        <v>123</v>
      </c>
      <c r="B138" s="37">
        <v>1.397</v>
      </c>
      <c r="C138" s="40">
        <v>291</v>
      </c>
      <c r="D138" s="10">
        <v>8</v>
      </c>
      <c r="E138" s="5">
        <v>1</v>
      </c>
      <c r="F138" s="5">
        <v>1</v>
      </c>
      <c r="G138" s="12">
        <v>37.4</v>
      </c>
      <c r="H138" s="12">
        <v>15.7</v>
      </c>
      <c r="I138" s="18">
        <f t="shared" si="31"/>
        <v>1.0439862542955327</v>
      </c>
      <c r="J138" s="18">
        <f t="shared" si="32"/>
        <v>1.122427844440689</v>
      </c>
      <c r="K138" s="7">
        <f t="shared" si="28"/>
        <v>-0.23654226804123704</v>
      </c>
      <c r="L138" s="19">
        <f t="shared" si="29"/>
        <v>2.3821656050955413</v>
      </c>
      <c r="M138" s="12">
        <f t="shared" si="30"/>
        <v>-4.916699999999999</v>
      </c>
      <c r="N138" s="1">
        <v>20609</v>
      </c>
      <c r="O138" s="33">
        <v>20020207</v>
      </c>
      <c r="P138">
        <v>151444</v>
      </c>
      <c r="Q138" s="1">
        <v>1508</v>
      </c>
      <c r="R138" s="33">
        <v>-66</v>
      </c>
      <c r="S138" s="12">
        <v>12.7128</v>
      </c>
      <c r="T138" s="33">
        <v>-172</v>
      </c>
      <c r="U138" s="12">
        <v>26.2416</v>
      </c>
      <c r="V138" s="44">
        <v>7.32</v>
      </c>
      <c r="W138" s="1">
        <v>8</v>
      </c>
      <c r="X138" s="1" t="s">
        <v>60</v>
      </c>
      <c r="AA138" s="32">
        <f t="shared" si="23"/>
        <v>-66.21188</v>
      </c>
      <c r="AB138" s="32">
        <f t="shared" si="25"/>
        <v>-172.43736</v>
      </c>
    </row>
    <row r="139" spans="1:28" ht="12.75">
      <c r="A139" s="17">
        <f t="shared" si="24"/>
        <v>124</v>
      </c>
      <c r="B139" s="37">
        <v>1.749</v>
      </c>
      <c r="C139" s="40">
        <v>291</v>
      </c>
      <c r="D139" s="10">
        <v>8</v>
      </c>
      <c r="E139" s="5">
        <v>1</v>
      </c>
      <c r="F139" s="5">
        <v>1</v>
      </c>
      <c r="G139" s="12">
        <v>65.3</v>
      </c>
      <c r="H139" s="12">
        <v>34.4</v>
      </c>
      <c r="I139" s="18">
        <f t="shared" si="31"/>
        <v>1.4865979381443297</v>
      </c>
      <c r="J139" s="18">
        <f t="shared" si="32"/>
        <v>1.5982958706551742</v>
      </c>
      <c r="K139" s="7">
        <f t="shared" si="28"/>
        <v>0.2825786941580754</v>
      </c>
      <c r="L139" s="19">
        <f t="shared" si="29"/>
        <v>1.8982558139534884</v>
      </c>
      <c r="M139" s="12">
        <f t="shared" si="30"/>
        <v>5.873599999999996</v>
      </c>
      <c r="N139" s="1">
        <v>20609</v>
      </c>
      <c r="O139" s="33">
        <v>20020207</v>
      </c>
      <c r="P139">
        <v>154248</v>
      </c>
      <c r="Q139" s="1">
        <v>1537</v>
      </c>
      <c r="R139" s="33">
        <v>-66</v>
      </c>
      <c r="S139" s="12">
        <v>9.6168</v>
      </c>
      <c r="T139" s="33">
        <v>-172</v>
      </c>
      <c r="U139" s="12">
        <v>20.6453</v>
      </c>
      <c r="V139" s="44">
        <v>7.32</v>
      </c>
      <c r="W139" s="1">
        <v>8</v>
      </c>
      <c r="X139" s="1" t="s">
        <v>60</v>
      </c>
      <c r="AA139" s="32">
        <f t="shared" si="23"/>
        <v>-66.16028</v>
      </c>
      <c r="AB139" s="32">
        <f t="shared" si="25"/>
        <v>-172.34408833333333</v>
      </c>
    </row>
    <row r="140" spans="1:28" ht="12.75">
      <c r="A140" s="17">
        <f t="shared" si="24"/>
        <v>125</v>
      </c>
      <c r="B140" s="37">
        <v>1.989</v>
      </c>
      <c r="C140" s="40">
        <v>291</v>
      </c>
      <c r="D140" s="10">
        <v>8</v>
      </c>
      <c r="E140" s="5">
        <v>1</v>
      </c>
      <c r="F140" s="5">
        <v>1</v>
      </c>
      <c r="G140" s="12">
        <v>75.1</v>
      </c>
      <c r="H140" s="12">
        <v>37.9</v>
      </c>
      <c r="I140" s="18">
        <f t="shared" si="31"/>
        <v>1.7896907216494844</v>
      </c>
      <c r="J140" s="18">
        <f t="shared" si="32"/>
        <v>1.9241620190411808</v>
      </c>
      <c r="K140" s="7">
        <f t="shared" si="28"/>
        <v>0.15948934707903784</v>
      </c>
      <c r="L140" s="19">
        <f t="shared" si="29"/>
        <v>1.9815303430079154</v>
      </c>
      <c r="M140" s="12">
        <f t="shared" si="30"/>
        <v>3.315100000000001</v>
      </c>
      <c r="N140" s="1">
        <v>20609</v>
      </c>
      <c r="O140" s="33">
        <v>20020207</v>
      </c>
      <c r="P140">
        <v>161035</v>
      </c>
      <c r="Q140" s="1">
        <v>1608</v>
      </c>
      <c r="R140" s="33">
        <v>-66</v>
      </c>
      <c r="S140" s="12">
        <v>6.2216</v>
      </c>
      <c r="T140" s="33">
        <v>-172</v>
      </c>
      <c r="U140" s="12">
        <v>17.054</v>
      </c>
      <c r="V140" s="44">
        <v>7.32</v>
      </c>
      <c r="W140" s="1">
        <v>8</v>
      </c>
      <c r="X140" s="1" t="s">
        <v>60</v>
      </c>
      <c r="AA140" s="32">
        <f t="shared" si="23"/>
        <v>-66.10369333333334</v>
      </c>
      <c r="AB140" s="32">
        <f t="shared" si="25"/>
        <v>-172.28423333333333</v>
      </c>
    </row>
    <row r="141" spans="1:28" ht="12.75">
      <c r="A141" s="17">
        <f t="shared" si="24"/>
        <v>126</v>
      </c>
      <c r="B141" s="37">
        <v>1.103</v>
      </c>
      <c r="C141" s="40">
        <v>291</v>
      </c>
      <c r="D141" s="10">
        <v>8</v>
      </c>
      <c r="E141" s="5">
        <v>1</v>
      </c>
      <c r="F141" s="5">
        <v>1</v>
      </c>
      <c r="G141" s="12">
        <v>22.6</v>
      </c>
      <c r="H141" s="12">
        <v>12.2</v>
      </c>
      <c r="I141" s="18">
        <f t="shared" si="31"/>
        <v>0.500343642611684</v>
      </c>
      <c r="J141" s="18">
        <f t="shared" si="32"/>
        <v>0.5379377687642012</v>
      </c>
      <c r="K141" s="7">
        <f t="shared" si="28"/>
        <v>0.12709690721649466</v>
      </c>
      <c r="L141" s="19">
        <f t="shared" si="29"/>
        <v>1.852459016393443</v>
      </c>
      <c r="M141" s="12">
        <f t="shared" si="30"/>
        <v>2.6417999999999964</v>
      </c>
      <c r="N141" s="1">
        <v>20609</v>
      </c>
      <c r="O141" s="33">
        <v>20020207</v>
      </c>
      <c r="P141">
        <v>164508</v>
      </c>
      <c r="Q141" s="1">
        <v>1638</v>
      </c>
      <c r="R141" s="33">
        <v>-66</v>
      </c>
      <c r="S141" s="12">
        <v>2.3696</v>
      </c>
      <c r="T141" s="33">
        <v>-172</v>
      </c>
      <c r="U141" s="12">
        <v>10.4272</v>
      </c>
      <c r="V141" s="44">
        <v>7.32</v>
      </c>
      <c r="W141" s="1">
        <v>8</v>
      </c>
      <c r="X141" s="1" t="s">
        <v>60</v>
      </c>
      <c r="AA141" s="32">
        <f t="shared" si="23"/>
        <v>-66.03949333333334</v>
      </c>
      <c r="AB141" s="32">
        <f t="shared" si="25"/>
        <v>-172.17378666666667</v>
      </c>
    </row>
    <row r="142" spans="1:28" ht="12.75">
      <c r="A142" s="17">
        <f t="shared" si="24"/>
        <v>127</v>
      </c>
      <c r="B142" s="37">
        <v>1.018</v>
      </c>
      <c r="C142" s="40">
        <v>291</v>
      </c>
      <c r="D142" s="10">
        <v>8</v>
      </c>
      <c r="E142" s="5">
        <v>1</v>
      </c>
      <c r="F142" s="5">
        <v>1</v>
      </c>
      <c r="G142" s="12">
        <v>22.9</v>
      </c>
      <c r="H142" s="12">
        <v>12.4</v>
      </c>
      <c r="I142" s="18">
        <f t="shared" si="31"/>
        <v>0.5051546391752576</v>
      </c>
      <c r="J142" s="18">
        <f t="shared" si="32"/>
        <v>0.5431102473100106</v>
      </c>
      <c r="K142" s="7">
        <f t="shared" si="28"/>
        <v>0.13257182130584197</v>
      </c>
      <c r="L142" s="19">
        <f t="shared" si="29"/>
        <v>1.846774193548387</v>
      </c>
      <c r="M142" s="12">
        <f t="shared" si="30"/>
        <v>2.755600000000001</v>
      </c>
      <c r="N142" s="1">
        <v>20609</v>
      </c>
      <c r="O142" s="33">
        <v>20020207</v>
      </c>
      <c r="P142">
        <v>171407</v>
      </c>
      <c r="Q142" s="1">
        <v>1707</v>
      </c>
      <c r="R142" s="33">
        <v>-65</v>
      </c>
      <c r="S142" s="12">
        <v>59.6345</v>
      </c>
      <c r="T142" s="33">
        <v>-172</v>
      </c>
      <c r="U142" s="12">
        <v>6.4444</v>
      </c>
      <c r="V142" s="44">
        <v>7.32</v>
      </c>
      <c r="W142" s="1">
        <v>8</v>
      </c>
      <c r="X142" s="1" t="s">
        <v>60</v>
      </c>
      <c r="AA142" s="32">
        <f t="shared" si="23"/>
        <v>-65.99390833333334</v>
      </c>
      <c r="AB142" s="32">
        <f t="shared" si="25"/>
        <v>-172.10740666666666</v>
      </c>
    </row>
    <row r="143" spans="1:28" ht="12.75">
      <c r="A143" s="17">
        <f t="shared" si="24"/>
        <v>128</v>
      </c>
      <c r="B143" s="37">
        <v>0.644</v>
      </c>
      <c r="C143" s="40">
        <v>291</v>
      </c>
      <c r="D143" s="10">
        <v>8</v>
      </c>
      <c r="E143" s="5">
        <v>1</v>
      </c>
      <c r="F143" s="5">
        <v>1</v>
      </c>
      <c r="G143" s="12">
        <v>19.5</v>
      </c>
      <c r="H143" s="12">
        <v>10.7</v>
      </c>
      <c r="I143" s="18">
        <f t="shared" si="31"/>
        <v>0.42336769759450177</v>
      </c>
      <c r="J143" s="18">
        <f t="shared" si="32"/>
        <v>0.45517811203124714</v>
      </c>
      <c r="K143" s="7">
        <f t="shared" si="28"/>
        <v>0.12692852233676963</v>
      </c>
      <c r="L143" s="19">
        <f t="shared" si="29"/>
        <v>1.8224299065420562</v>
      </c>
      <c r="M143" s="12">
        <f t="shared" si="30"/>
        <v>2.6382999999999974</v>
      </c>
      <c r="N143" s="1">
        <v>20609</v>
      </c>
      <c r="O143" s="33">
        <v>20020207</v>
      </c>
      <c r="P143">
        <v>174313</v>
      </c>
      <c r="Q143" s="1">
        <v>1737</v>
      </c>
      <c r="R143" s="33">
        <v>-66</v>
      </c>
      <c r="S143" s="12">
        <v>2.1807</v>
      </c>
      <c r="T143" s="33">
        <v>-171</v>
      </c>
      <c r="U143" s="12">
        <v>56.7024</v>
      </c>
      <c r="V143" s="44">
        <v>7.32</v>
      </c>
      <c r="W143" s="1">
        <v>8</v>
      </c>
      <c r="X143" s="1" t="s">
        <v>60</v>
      </c>
      <c r="AA143" s="32">
        <f t="shared" si="23"/>
        <v>-66.036345</v>
      </c>
      <c r="AB143" s="32">
        <f t="shared" si="25"/>
        <v>-171.94504</v>
      </c>
    </row>
    <row r="144" spans="1:28" ht="12.75">
      <c r="A144" s="17">
        <f t="shared" si="24"/>
        <v>129</v>
      </c>
      <c r="B144" s="37">
        <v>0.548</v>
      </c>
      <c r="C144" s="40">
        <v>291</v>
      </c>
      <c r="D144" s="10">
        <v>8</v>
      </c>
      <c r="E144" s="5">
        <v>1</v>
      </c>
      <c r="F144" s="5">
        <v>1</v>
      </c>
      <c r="G144" s="12">
        <v>20.3</v>
      </c>
      <c r="H144" s="12">
        <v>9.55</v>
      </c>
      <c r="I144" s="18">
        <f t="shared" si="31"/>
        <v>0.5171821305841924</v>
      </c>
      <c r="J144" s="18">
        <f t="shared" si="32"/>
        <v>0.5560414436745347</v>
      </c>
      <c r="K144" s="7">
        <f t="shared" si="28"/>
        <v>-0.02602989690721642</v>
      </c>
      <c r="L144" s="19">
        <f t="shared" si="29"/>
        <v>2.1256544502617802</v>
      </c>
      <c r="M144" s="12">
        <f t="shared" si="30"/>
        <v>-0.5410499999999985</v>
      </c>
      <c r="N144" s="1">
        <v>20609</v>
      </c>
      <c r="O144" s="33">
        <v>20020207</v>
      </c>
      <c r="P144">
        <v>181308</v>
      </c>
      <c r="Q144" s="1">
        <v>1807</v>
      </c>
      <c r="R144" s="33">
        <v>-66</v>
      </c>
      <c r="S144" s="12">
        <v>4.4789</v>
      </c>
      <c r="T144" s="33">
        <v>-171</v>
      </c>
      <c r="U144" s="12">
        <v>46.1472</v>
      </c>
      <c r="V144" s="44">
        <v>7.32</v>
      </c>
      <c r="W144" s="1">
        <v>8</v>
      </c>
      <c r="X144" s="1" t="s">
        <v>60</v>
      </c>
      <c r="AA144" s="32">
        <f t="shared" si="23"/>
        <v>-66.07464833333333</v>
      </c>
      <c r="AB144" s="32">
        <f t="shared" si="25"/>
        <v>-171.76912</v>
      </c>
    </row>
    <row r="145" spans="1:28" ht="12.75">
      <c r="A145" s="17">
        <f t="shared" si="24"/>
        <v>130</v>
      </c>
      <c r="B145" s="37">
        <v>0.495</v>
      </c>
      <c r="C145" s="40">
        <v>291</v>
      </c>
      <c r="D145" s="10">
        <v>8</v>
      </c>
      <c r="E145" s="5">
        <v>1</v>
      </c>
      <c r="F145" s="5">
        <v>1</v>
      </c>
      <c r="G145" s="12">
        <v>22.7</v>
      </c>
      <c r="H145" s="12">
        <v>10.6</v>
      </c>
      <c r="I145" s="18">
        <f t="shared" si="31"/>
        <v>0.5821305841924399</v>
      </c>
      <c r="J145" s="18">
        <f t="shared" si="32"/>
        <v>0.6258699040429648</v>
      </c>
      <c r="K145" s="7">
        <f t="shared" si="28"/>
        <v>-0.03697731958762883</v>
      </c>
      <c r="L145" s="19">
        <f t="shared" si="29"/>
        <v>2.141509433962264</v>
      </c>
      <c r="M145" s="12">
        <f t="shared" si="30"/>
        <v>-0.7685999999999993</v>
      </c>
      <c r="N145" s="1">
        <v>20609</v>
      </c>
      <c r="O145" s="33">
        <v>20020207</v>
      </c>
      <c r="P145">
        <v>184329</v>
      </c>
      <c r="Q145" s="1">
        <v>1838</v>
      </c>
      <c r="R145" s="33">
        <v>-66</v>
      </c>
      <c r="S145" s="12">
        <v>6.95</v>
      </c>
      <c r="T145" s="33">
        <v>-171</v>
      </c>
      <c r="U145" s="12">
        <v>35.35</v>
      </c>
      <c r="V145" s="44">
        <v>7.32</v>
      </c>
      <c r="W145" s="1">
        <v>8</v>
      </c>
      <c r="X145" s="1" t="s">
        <v>60</v>
      </c>
      <c r="AA145" s="32">
        <f aca="true" t="shared" si="33" ref="AA145:AA208">R145-S145/60</f>
        <v>-66.11583333333333</v>
      </c>
      <c r="AB145" s="32">
        <f t="shared" si="25"/>
        <v>-171.58916666666667</v>
      </c>
    </row>
    <row r="146" spans="1:28" ht="12.75">
      <c r="A146" s="17">
        <f aca="true" t="shared" si="34" ref="A146:A209">A145+1</f>
        <v>131</v>
      </c>
      <c r="B146" s="37">
        <v>0.413</v>
      </c>
      <c r="C146" s="40">
        <v>291</v>
      </c>
      <c r="D146" s="10">
        <v>8</v>
      </c>
      <c r="E146" s="5">
        <v>1</v>
      </c>
      <c r="F146" s="5">
        <v>1</v>
      </c>
      <c r="G146" s="12">
        <v>15.8</v>
      </c>
      <c r="H146" s="12">
        <v>8.31</v>
      </c>
      <c r="I146" s="18">
        <f t="shared" si="31"/>
        <v>0.36034364261168383</v>
      </c>
      <c r="J146" s="18">
        <f t="shared" si="32"/>
        <v>0.387418643081141</v>
      </c>
      <c r="K146" s="7">
        <f t="shared" si="28"/>
        <v>0.06703594501718213</v>
      </c>
      <c r="L146" s="19">
        <f t="shared" si="29"/>
        <v>1.901323706377858</v>
      </c>
      <c r="M146" s="12">
        <f t="shared" si="30"/>
        <v>1.3933900000000001</v>
      </c>
      <c r="N146" s="1">
        <v>20609</v>
      </c>
      <c r="O146" s="33">
        <v>20020207</v>
      </c>
      <c r="P146">
        <v>190810</v>
      </c>
      <c r="Q146" s="1">
        <v>1909</v>
      </c>
      <c r="R146" s="33">
        <v>-66</v>
      </c>
      <c r="S146" s="12">
        <v>8.5969</v>
      </c>
      <c r="T146" s="33">
        <v>-171</v>
      </c>
      <c r="U146" s="12">
        <v>27.1286</v>
      </c>
      <c r="V146" s="44">
        <v>7.32</v>
      </c>
      <c r="W146" s="1">
        <v>8</v>
      </c>
      <c r="X146" s="1" t="s">
        <v>60</v>
      </c>
      <c r="AA146" s="32">
        <f t="shared" si="33"/>
        <v>-66.14328166666667</v>
      </c>
      <c r="AB146" s="32">
        <f t="shared" si="25"/>
        <v>-171.45214333333334</v>
      </c>
    </row>
    <row r="147" spans="1:28" ht="12.75">
      <c r="A147" s="17">
        <f t="shared" si="34"/>
        <v>132</v>
      </c>
      <c r="B147" s="37">
        <v>0.632</v>
      </c>
      <c r="C147" s="40">
        <v>291</v>
      </c>
      <c r="D147" s="10">
        <v>8</v>
      </c>
      <c r="E147" s="5">
        <v>1</v>
      </c>
      <c r="F147" s="5">
        <v>1</v>
      </c>
      <c r="G147" s="12">
        <v>21.4</v>
      </c>
      <c r="H147" s="12">
        <v>11.6</v>
      </c>
      <c r="I147" s="18">
        <f t="shared" si="31"/>
        <v>0.4714776632302405</v>
      </c>
      <c r="J147" s="18">
        <f t="shared" si="32"/>
        <v>0.5069028974893433</v>
      </c>
      <c r="K147" s="7">
        <f t="shared" si="28"/>
        <v>0.1251051546391753</v>
      </c>
      <c r="L147" s="19">
        <f t="shared" si="29"/>
        <v>1.8448275862068966</v>
      </c>
      <c r="M147" s="12">
        <f t="shared" si="30"/>
        <v>2.6004000000000005</v>
      </c>
      <c r="N147" s="1">
        <v>20609</v>
      </c>
      <c r="O147" s="33">
        <v>20020207</v>
      </c>
      <c r="P147">
        <v>194030</v>
      </c>
      <c r="Q147" s="1">
        <v>1938</v>
      </c>
      <c r="R147" s="33">
        <v>-66</v>
      </c>
      <c r="S147" s="12">
        <v>7.4373</v>
      </c>
      <c r="T147" s="33">
        <v>-171</v>
      </c>
      <c r="U147" s="12">
        <v>35.0307</v>
      </c>
      <c r="V147" s="44">
        <v>7.32</v>
      </c>
      <c r="W147" s="1">
        <v>8</v>
      </c>
      <c r="X147" s="1" t="s">
        <v>60</v>
      </c>
      <c r="AA147" s="32">
        <f t="shared" si="33"/>
        <v>-66.123955</v>
      </c>
      <c r="AB147" s="32">
        <f t="shared" si="25"/>
        <v>-171.583845</v>
      </c>
    </row>
    <row r="148" spans="1:28" ht="12.75">
      <c r="A148" s="17">
        <f t="shared" si="34"/>
        <v>133</v>
      </c>
      <c r="B148" s="37">
        <v>0.597</v>
      </c>
      <c r="C148" s="40">
        <v>291</v>
      </c>
      <c r="D148" s="10">
        <v>8</v>
      </c>
      <c r="E148" s="5">
        <v>1</v>
      </c>
      <c r="F148" s="5">
        <v>1</v>
      </c>
      <c r="G148" s="12">
        <v>29.4</v>
      </c>
      <c r="H148" s="12">
        <v>16.1</v>
      </c>
      <c r="I148" s="18">
        <f t="shared" si="31"/>
        <v>0.6398625429553263</v>
      </c>
      <c r="J148" s="18">
        <f t="shared" si="32"/>
        <v>0.68793964659268</v>
      </c>
      <c r="K148" s="7">
        <f t="shared" si="28"/>
        <v>0.18815326460481124</v>
      </c>
      <c r="L148" s="19">
        <f t="shared" si="29"/>
        <v>1.8260869565217388</v>
      </c>
      <c r="M148" s="12">
        <f t="shared" si="30"/>
        <v>3.910900000000005</v>
      </c>
      <c r="N148" s="1">
        <v>20609</v>
      </c>
      <c r="O148" s="33">
        <v>20020207</v>
      </c>
      <c r="P148">
        <v>201249</v>
      </c>
      <c r="Q148" s="1">
        <v>2006</v>
      </c>
      <c r="R148" s="33">
        <v>-66</v>
      </c>
      <c r="S148" s="12">
        <v>7.2069</v>
      </c>
      <c r="T148" s="33">
        <v>-171</v>
      </c>
      <c r="U148" s="12">
        <v>41.8753</v>
      </c>
      <c r="V148" s="44">
        <v>7.32</v>
      </c>
      <c r="W148" s="1">
        <v>8</v>
      </c>
      <c r="X148" s="1" t="s">
        <v>60</v>
      </c>
      <c r="AA148" s="32">
        <f t="shared" si="33"/>
        <v>-66.120115</v>
      </c>
      <c r="AB148" s="32">
        <f t="shared" si="25"/>
        <v>-171.69792166666667</v>
      </c>
    </row>
    <row r="149" spans="1:28" ht="12.75">
      <c r="A149" s="17">
        <f t="shared" si="34"/>
        <v>134</v>
      </c>
      <c r="B149" s="37">
        <v>0.623</v>
      </c>
      <c r="C149" s="40">
        <v>291</v>
      </c>
      <c r="D149" s="10">
        <v>8</v>
      </c>
      <c r="E149" s="5">
        <v>1</v>
      </c>
      <c r="F149" s="5">
        <v>1</v>
      </c>
      <c r="G149" s="12">
        <v>46.4</v>
      </c>
      <c r="H149" s="12">
        <v>23.7</v>
      </c>
      <c r="I149" s="18">
        <f t="shared" si="31"/>
        <v>1.0920962199312716</v>
      </c>
      <c r="J149" s="18">
        <f t="shared" si="32"/>
        <v>1.1887686377398488</v>
      </c>
      <c r="K149" s="7">
        <f t="shared" si="28"/>
        <v>0.12678419243986258</v>
      </c>
      <c r="L149" s="19">
        <f t="shared" si="29"/>
        <v>1.9578059071729959</v>
      </c>
      <c r="M149" s="12">
        <f t="shared" si="30"/>
        <v>2.635300000000001</v>
      </c>
      <c r="N149" s="1">
        <v>20609</v>
      </c>
      <c r="O149" s="33">
        <v>20020207</v>
      </c>
      <c r="P149">
        <v>204503</v>
      </c>
      <c r="Q149" s="1">
        <v>2038</v>
      </c>
      <c r="R149" s="33">
        <v>-66</v>
      </c>
      <c r="S149" s="12">
        <v>6.8893</v>
      </c>
      <c r="T149" s="33">
        <v>-171</v>
      </c>
      <c r="U149" s="12">
        <v>50.7504</v>
      </c>
      <c r="V149" s="44">
        <v>7.23</v>
      </c>
      <c r="W149" s="1">
        <v>9</v>
      </c>
      <c r="X149" s="1" t="s">
        <v>60</v>
      </c>
      <c r="AA149" s="32">
        <f t="shared" si="33"/>
        <v>-66.11482166666667</v>
      </c>
      <c r="AB149" s="32">
        <f aca="true" t="shared" si="35" ref="AB149:AB212">T149-U149/60</f>
        <v>-171.84584</v>
      </c>
    </row>
    <row r="150" spans="1:28" ht="12.75">
      <c r="A150" s="17">
        <f t="shared" si="34"/>
        <v>135</v>
      </c>
      <c r="B150" s="37">
        <v>0.528</v>
      </c>
      <c r="C150" s="40">
        <v>291</v>
      </c>
      <c r="D150" s="10">
        <v>8</v>
      </c>
      <c r="E150" s="5">
        <v>1</v>
      </c>
      <c r="F150" s="5">
        <v>1</v>
      </c>
      <c r="G150" s="12">
        <v>40.8</v>
      </c>
      <c r="H150" s="12">
        <v>21.7</v>
      </c>
      <c r="I150" s="18">
        <f t="shared" si="31"/>
        <v>0.9189003436426116</v>
      </c>
      <c r="J150" s="18">
        <f t="shared" si="32"/>
        <v>1.0002414529000487</v>
      </c>
      <c r="K150" s="7">
        <f t="shared" si="28"/>
        <v>0.19712096219931258</v>
      </c>
      <c r="L150" s="19">
        <f t="shared" si="29"/>
        <v>1.8801843317972349</v>
      </c>
      <c r="M150" s="12">
        <f t="shared" si="30"/>
        <v>4.097299999999997</v>
      </c>
      <c r="N150" s="1">
        <v>20609</v>
      </c>
      <c r="O150" s="33">
        <v>20020207</v>
      </c>
      <c r="P150">
        <v>211141</v>
      </c>
      <c r="Q150" s="1">
        <v>2108</v>
      </c>
      <c r="R150" s="33">
        <v>-66</v>
      </c>
      <c r="S150" s="12">
        <v>5.6823</v>
      </c>
      <c r="T150" s="33">
        <v>-171</v>
      </c>
      <c r="U150" s="12">
        <v>55.3721</v>
      </c>
      <c r="V150" s="44">
        <v>7.23</v>
      </c>
      <c r="W150" s="1">
        <v>9</v>
      </c>
      <c r="X150" s="1" t="s">
        <v>60</v>
      </c>
      <c r="AA150" s="32">
        <f t="shared" si="33"/>
        <v>-66.094705</v>
      </c>
      <c r="AB150" s="32">
        <f t="shared" si="35"/>
        <v>-171.92286833333333</v>
      </c>
    </row>
    <row r="151" spans="1:28" ht="12.75">
      <c r="A151" s="17">
        <f t="shared" si="34"/>
        <v>136</v>
      </c>
      <c r="B151" s="37">
        <v>2.362</v>
      </c>
      <c r="C151" s="39">
        <v>281</v>
      </c>
      <c r="D151" s="10">
        <v>8</v>
      </c>
      <c r="E151" s="5">
        <v>1</v>
      </c>
      <c r="F151" s="5">
        <v>1</v>
      </c>
      <c r="G151" s="12">
        <v>85.4</v>
      </c>
      <c r="H151" s="12">
        <v>44.3</v>
      </c>
      <c r="I151" s="18">
        <f t="shared" si="31"/>
        <v>2.047686832740214</v>
      </c>
      <c r="J151" s="18">
        <f t="shared" si="32"/>
        <v>2.2633841816945903</v>
      </c>
      <c r="K151" s="7">
        <f t="shared" si="28"/>
        <v>0.3117217081850524</v>
      </c>
      <c r="L151" s="19">
        <f t="shared" si="29"/>
        <v>1.9277652370203162</v>
      </c>
      <c r="M151" s="12">
        <f t="shared" si="30"/>
        <v>6.256699999999981</v>
      </c>
      <c r="N151" s="24">
        <v>20609</v>
      </c>
      <c r="O151" s="33">
        <v>20020209</v>
      </c>
      <c r="P151">
        <v>60508</v>
      </c>
      <c r="Q151" s="24">
        <v>604</v>
      </c>
      <c r="R151" s="33">
        <v>-66</v>
      </c>
      <c r="S151" s="12">
        <v>9.694</v>
      </c>
      <c r="T151" s="33">
        <v>-172</v>
      </c>
      <c r="U151" s="12">
        <v>8.1395</v>
      </c>
      <c r="V151" s="44">
        <v>7.12</v>
      </c>
      <c r="W151" s="1">
        <v>10</v>
      </c>
      <c r="AA151" s="32">
        <f t="shared" si="33"/>
        <v>-66.16156666666667</v>
      </c>
      <c r="AB151" s="32">
        <f t="shared" si="35"/>
        <v>-172.13565833333334</v>
      </c>
    </row>
    <row r="152" spans="1:28" ht="12.75">
      <c r="A152" s="17">
        <f t="shared" si="34"/>
        <v>137</v>
      </c>
      <c r="B152" s="37">
        <v>1.253</v>
      </c>
      <c r="C152" s="39">
        <v>278</v>
      </c>
      <c r="D152" s="10">
        <v>8</v>
      </c>
      <c r="E152" s="5">
        <v>1</v>
      </c>
      <c r="F152" s="5">
        <v>1</v>
      </c>
      <c r="G152" s="12">
        <v>69.1</v>
      </c>
      <c r="H152" s="12">
        <v>35.6</v>
      </c>
      <c r="I152" s="18">
        <f t="shared" si="31"/>
        <v>1.68705035971223</v>
      </c>
      <c r="J152" s="18">
        <f t="shared" si="32"/>
        <v>1.8647593161425913</v>
      </c>
      <c r="K152" s="7">
        <f t="shared" si="28"/>
        <v>0.22945899280575593</v>
      </c>
      <c r="L152" s="19">
        <f t="shared" si="29"/>
        <v>1.941011235955056</v>
      </c>
      <c r="M152" s="12">
        <f t="shared" si="30"/>
        <v>4.556400000000011</v>
      </c>
      <c r="N152" s="1">
        <v>20922</v>
      </c>
      <c r="O152" s="33">
        <v>20020209</v>
      </c>
      <c r="P152">
        <v>220852</v>
      </c>
      <c r="Q152" s="1">
        <v>2206</v>
      </c>
      <c r="R152" s="33">
        <v>-66</v>
      </c>
      <c r="S152" s="12">
        <v>7.7985</v>
      </c>
      <c r="T152" s="33">
        <v>-172</v>
      </c>
      <c r="U152" s="12">
        <v>4.58</v>
      </c>
      <c r="V152" s="44">
        <v>7.12</v>
      </c>
      <c r="W152" s="1">
        <v>10</v>
      </c>
      <c r="X152" s="43" t="s">
        <v>67</v>
      </c>
      <c r="AA152" s="32">
        <f t="shared" si="33"/>
        <v>-66.129975</v>
      </c>
      <c r="AB152" s="32">
        <f t="shared" si="35"/>
        <v>-172.07633333333334</v>
      </c>
    </row>
    <row r="153" spans="1:28" ht="12.75">
      <c r="A153" s="17">
        <f t="shared" si="34"/>
        <v>138</v>
      </c>
      <c r="B153" s="37">
        <v>1.568</v>
      </c>
      <c r="C153" s="39">
        <v>298</v>
      </c>
      <c r="D153" s="10">
        <v>8</v>
      </c>
      <c r="E153" s="5">
        <v>1</v>
      </c>
      <c r="F153" s="5">
        <v>1</v>
      </c>
      <c r="G153" s="12">
        <v>65.5</v>
      </c>
      <c r="H153" s="12">
        <v>33.3</v>
      </c>
      <c r="I153" s="18">
        <f t="shared" si="31"/>
        <v>1.512751677852349</v>
      </c>
      <c r="J153" s="18">
        <f t="shared" si="32"/>
        <v>1.672100520322751</v>
      </c>
      <c r="K153" s="7">
        <f t="shared" si="28"/>
        <v>0.15962348993288525</v>
      </c>
      <c r="L153" s="19">
        <f t="shared" si="29"/>
        <v>1.9669669669669672</v>
      </c>
      <c r="M153" s="12">
        <f t="shared" si="30"/>
        <v>3.397699999999986</v>
      </c>
      <c r="N153" s="1">
        <v>20922</v>
      </c>
      <c r="O153" s="33">
        <v>20020210</v>
      </c>
      <c r="P153">
        <v>334</v>
      </c>
      <c r="Q153" s="1">
        <v>4</v>
      </c>
      <c r="R153" s="33">
        <v>-66</v>
      </c>
      <c r="S153" s="12">
        <v>4.7567</v>
      </c>
      <c r="T153" s="33">
        <v>-172</v>
      </c>
      <c r="U153" s="12">
        <v>4.4201</v>
      </c>
      <c r="V153" s="44">
        <v>7.12</v>
      </c>
      <c r="W153" s="1">
        <v>10</v>
      </c>
      <c r="X153" s="43" t="s">
        <v>68</v>
      </c>
      <c r="AA153" s="32">
        <f t="shared" si="33"/>
        <v>-66.07927833333333</v>
      </c>
      <c r="AB153" s="32">
        <f t="shared" si="35"/>
        <v>-172.07366833333333</v>
      </c>
    </row>
    <row r="154" spans="1:28" ht="12.75">
      <c r="A154" s="17">
        <f t="shared" si="34"/>
        <v>139</v>
      </c>
      <c r="B154" s="37">
        <v>1.313</v>
      </c>
      <c r="C154" s="39">
        <v>278</v>
      </c>
      <c r="D154" s="10">
        <v>8</v>
      </c>
      <c r="E154" s="5">
        <v>1</v>
      </c>
      <c r="F154" s="5">
        <v>1</v>
      </c>
      <c r="G154" s="12">
        <v>61.5</v>
      </c>
      <c r="H154" s="12">
        <v>32.9</v>
      </c>
      <c r="I154" s="18">
        <f t="shared" si="31"/>
        <v>1.440287769784173</v>
      </c>
      <c r="J154" s="18">
        <f t="shared" si="32"/>
        <v>1.592003475870989</v>
      </c>
      <c r="K154" s="7">
        <f t="shared" si="28"/>
        <v>0.3308683453237409</v>
      </c>
      <c r="L154" s="19">
        <f t="shared" si="29"/>
        <v>1.8693009118541035</v>
      </c>
      <c r="M154" s="12">
        <f t="shared" si="30"/>
        <v>6.5700999999999965</v>
      </c>
      <c r="N154" s="1">
        <v>20922</v>
      </c>
      <c r="O154" s="33">
        <v>20020210</v>
      </c>
      <c r="P154">
        <v>12341</v>
      </c>
      <c r="Q154" s="1">
        <v>119</v>
      </c>
      <c r="R154" s="33">
        <v>-66</v>
      </c>
      <c r="S154" s="12">
        <v>3.6973</v>
      </c>
      <c r="T154" s="33">
        <v>-172</v>
      </c>
      <c r="U154" s="12">
        <v>3.7303</v>
      </c>
      <c r="V154" s="44">
        <v>7.12</v>
      </c>
      <c r="W154" s="1">
        <v>10</v>
      </c>
      <c r="X154" s="43" t="s">
        <v>69</v>
      </c>
      <c r="AA154" s="32">
        <f t="shared" si="33"/>
        <v>-66.06162166666667</v>
      </c>
      <c r="AB154" s="32">
        <f t="shared" si="35"/>
        <v>-172.06217166666667</v>
      </c>
    </row>
    <row r="155" spans="1:28" ht="12.75">
      <c r="A155" s="17">
        <f t="shared" si="34"/>
        <v>140</v>
      </c>
      <c r="B155" s="37">
        <v>1.303</v>
      </c>
      <c r="C155" s="39">
        <v>278</v>
      </c>
      <c r="D155" s="10">
        <v>8</v>
      </c>
      <c r="E155" s="5">
        <v>1</v>
      </c>
      <c r="F155" s="5">
        <v>1</v>
      </c>
      <c r="G155" s="12">
        <v>60.3</v>
      </c>
      <c r="H155" s="12">
        <v>26.4</v>
      </c>
      <c r="I155" s="18">
        <f t="shared" si="31"/>
        <v>1.7071942446043165</v>
      </c>
      <c r="J155" s="18">
        <f t="shared" si="32"/>
        <v>1.887025099021906</v>
      </c>
      <c r="K155" s="7">
        <f t="shared" si="28"/>
        <v>-0.28596258992805773</v>
      </c>
      <c r="L155" s="19">
        <f t="shared" si="29"/>
        <v>2.284090909090909</v>
      </c>
      <c r="M155" s="12">
        <f t="shared" si="30"/>
        <v>-5.6784000000000034</v>
      </c>
      <c r="N155" s="1">
        <v>20922</v>
      </c>
      <c r="O155" s="33">
        <v>20020210</v>
      </c>
      <c r="P155">
        <v>30912</v>
      </c>
      <c r="Q155" s="1">
        <v>305</v>
      </c>
      <c r="R155" s="33">
        <v>-66</v>
      </c>
      <c r="S155" s="12">
        <v>1.2756</v>
      </c>
      <c r="T155" s="33">
        <v>-172</v>
      </c>
      <c r="U155" s="12">
        <v>2.7213</v>
      </c>
      <c r="V155" s="44">
        <v>7.12</v>
      </c>
      <c r="W155" s="1">
        <v>10</v>
      </c>
      <c r="X155" s="43" t="s">
        <v>70</v>
      </c>
      <c r="AA155" s="32">
        <f t="shared" si="33"/>
        <v>-66.02126</v>
      </c>
      <c r="AB155" s="32">
        <f t="shared" si="35"/>
        <v>-172.045355</v>
      </c>
    </row>
    <row r="156" spans="1:28" ht="12.75">
      <c r="A156" s="17">
        <f t="shared" si="34"/>
        <v>141</v>
      </c>
      <c r="B156" s="37">
        <v>1.652</v>
      </c>
      <c r="C156" s="39">
        <v>278</v>
      </c>
      <c r="D156" s="10">
        <v>8</v>
      </c>
      <c r="E156" s="5">
        <v>1</v>
      </c>
      <c r="F156" s="5">
        <v>1</v>
      </c>
      <c r="G156" s="12">
        <v>41.3</v>
      </c>
      <c r="H156" s="12">
        <v>21.5</v>
      </c>
      <c r="I156" s="18">
        <f t="shared" si="31"/>
        <v>0.9971223021582731</v>
      </c>
      <c r="J156" s="18">
        <f t="shared" si="32"/>
        <v>1.1021562525260689</v>
      </c>
      <c r="K156" s="7">
        <f t="shared" si="28"/>
        <v>0.1603201438848922</v>
      </c>
      <c r="L156" s="19">
        <f t="shared" si="29"/>
        <v>1.9209302325581394</v>
      </c>
      <c r="M156" s="12">
        <f t="shared" si="30"/>
        <v>3.183500000000002</v>
      </c>
      <c r="N156" s="1">
        <v>20922</v>
      </c>
      <c r="O156" s="33">
        <v>20020210</v>
      </c>
      <c r="P156">
        <v>60660</v>
      </c>
      <c r="Q156" s="1">
        <v>604</v>
      </c>
      <c r="R156" s="33">
        <v>-65</v>
      </c>
      <c r="S156" s="12">
        <v>58.0647</v>
      </c>
      <c r="T156" s="33">
        <v>-172</v>
      </c>
      <c r="U156" s="12">
        <v>2.81</v>
      </c>
      <c r="V156" s="44">
        <v>7.12</v>
      </c>
      <c r="W156" s="1">
        <v>10</v>
      </c>
      <c r="X156" s="43" t="s">
        <v>71</v>
      </c>
      <c r="AA156" s="32">
        <f t="shared" si="33"/>
        <v>-65.967745</v>
      </c>
      <c r="AB156" s="32">
        <f t="shared" si="35"/>
        <v>-172.04683333333332</v>
      </c>
    </row>
    <row r="157" spans="1:28" ht="12.75">
      <c r="A157" s="17">
        <f t="shared" si="34"/>
        <v>142</v>
      </c>
      <c r="B157" s="37">
        <v>1.841</v>
      </c>
      <c r="C157" s="39">
        <v>278</v>
      </c>
      <c r="D157" s="10">
        <v>8</v>
      </c>
      <c r="E157" s="5">
        <v>1</v>
      </c>
      <c r="F157" s="5">
        <v>1</v>
      </c>
      <c r="G157" s="12">
        <v>37.6</v>
      </c>
      <c r="H157" s="12">
        <v>20</v>
      </c>
      <c r="I157" s="18">
        <f t="shared" si="31"/>
        <v>0.8863309352517987</v>
      </c>
      <c r="J157" s="18">
        <f t="shared" si="32"/>
        <v>0.9796944466898393</v>
      </c>
      <c r="K157" s="7">
        <f t="shared" si="28"/>
        <v>0.19035971223021553</v>
      </c>
      <c r="L157" s="19">
        <f t="shared" si="29"/>
        <v>1.8800000000000001</v>
      </c>
      <c r="M157" s="12">
        <f t="shared" si="30"/>
        <v>3.779999999999994</v>
      </c>
      <c r="N157" s="1">
        <v>20922</v>
      </c>
      <c r="O157" s="33">
        <v>20020210</v>
      </c>
      <c r="P157">
        <v>80146</v>
      </c>
      <c r="Q157" s="1">
        <v>759</v>
      </c>
      <c r="R157" s="33">
        <v>-65</v>
      </c>
      <c r="S157" s="12">
        <v>54.3099</v>
      </c>
      <c r="T157" s="33">
        <v>-172</v>
      </c>
      <c r="U157" s="12">
        <v>2.5141</v>
      </c>
      <c r="V157" s="44">
        <v>7.12</v>
      </c>
      <c r="W157" s="1">
        <v>10</v>
      </c>
      <c r="X157" s="43" t="s">
        <v>72</v>
      </c>
      <c r="AA157" s="32">
        <f t="shared" si="33"/>
        <v>-65.905165</v>
      </c>
      <c r="AB157" s="32">
        <f t="shared" si="35"/>
        <v>-172.04190166666666</v>
      </c>
    </row>
    <row r="158" spans="1:28" ht="12.75">
      <c r="A158" s="17">
        <f t="shared" si="34"/>
        <v>143</v>
      </c>
      <c r="B158" s="37">
        <v>2.136</v>
      </c>
      <c r="C158" s="39">
        <v>135</v>
      </c>
      <c r="D158" s="10">
        <v>8</v>
      </c>
      <c r="E158" s="5">
        <v>1</v>
      </c>
      <c r="F158" s="5">
        <v>1</v>
      </c>
      <c r="G158" s="12">
        <v>34.3</v>
      </c>
      <c r="H158" s="12">
        <v>18.1</v>
      </c>
      <c r="I158" s="18">
        <f t="shared" si="31"/>
        <v>1.6799999999999997</v>
      </c>
      <c r="J158" s="18">
        <f t="shared" si="32"/>
        <v>1.899655172413793</v>
      </c>
      <c r="K158" s="7">
        <f t="shared" si="28"/>
        <v>0.3265525925925931</v>
      </c>
      <c r="L158" s="19">
        <f t="shared" si="29"/>
        <v>1.895027624309392</v>
      </c>
      <c r="M158" s="12">
        <f t="shared" si="30"/>
        <v>3.1489000000000047</v>
      </c>
      <c r="N158" s="1">
        <v>21110</v>
      </c>
      <c r="O158" s="33">
        <v>20020211</v>
      </c>
      <c r="P158">
        <v>110322</v>
      </c>
      <c r="Q158" s="1">
        <v>1059</v>
      </c>
      <c r="R158" s="33">
        <v>-66</v>
      </c>
      <c r="S158" s="12">
        <v>5.148</v>
      </c>
      <c r="T158" s="33">
        <v>-172</v>
      </c>
      <c r="U158" s="12">
        <v>10.818</v>
      </c>
      <c r="V158" s="44">
        <v>6.96</v>
      </c>
      <c r="W158" s="1">
        <v>11</v>
      </c>
      <c r="X158" t="s">
        <v>100</v>
      </c>
      <c r="AA158" s="32">
        <f t="shared" si="33"/>
        <v>-66.0858</v>
      </c>
      <c r="AB158" s="32">
        <f t="shared" si="35"/>
        <v>-172.1803</v>
      </c>
    </row>
    <row r="159" spans="1:28" ht="12.75">
      <c r="A159" s="17">
        <f t="shared" si="34"/>
        <v>144</v>
      </c>
      <c r="B159" s="37">
        <v>2.003</v>
      </c>
      <c r="C159" s="39">
        <v>135</v>
      </c>
      <c r="D159" s="10">
        <v>8</v>
      </c>
      <c r="E159" s="5">
        <v>1</v>
      </c>
      <c r="F159" s="5">
        <v>1</v>
      </c>
      <c r="G159" s="12">
        <v>31.6</v>
      </c>
      <c r="H159" s="12">
        <v>16.5</v>
      </c>
      <c r="I159" s="18">
        <f t="shared" si="31"/>
        <v>1.5659259259259262</v>
      </c>
      <c r="J159" s="18">
        <f t="shared" si="32"/>
        <v>1.7706662409535976</v>
      </c>
      <c r="K159" s="7">
        <f t="shared" si="28"/>
        <v>0.2632518518518518</v>
      </c>
      <c r="L159" s="19">
        <f t="shared" si="29"/>
        <v>1.9151515151515153</v>
      </c>
      <c r="M159" s="12">
        <f t="shared" si="30"/>
        <v>2.538499999999999</v>
      </c>
      <c r="N159" s="1">
        <v>21110</v>
      </c>
      <c r="O159" s="33">
        <v>20020211</v>
      </c>
      <c r="P159">
        <v>113238</v>
      </c>
      <c r="Q159" s="1">
        <v>1130</v>
      </c>
      <c r="R159" s="33">
        <v>-66</v>
      </c>
      <c r="S159" s="12">
        <v>4.624</v>
      </c>
      <c r="T159" s="33">
        <v>-172</v>
      </c>
      <c r="U159" s="12">
        <v>17.72</v>
      </c>
      <c r="V159" s="44">
        <v>6.96</v>
      </c>
      <c r="W159" s="1">
        <v>11</v>
      </c>
      <c r="X159" s="1" t="s">
        <v>60</v>
      </c>
      <c r="AA159" s="32">
        <f t="shared" si="33"/>
        <v>-66.07706666666667</v>
      </c>
      <c r="AB159" s="32">
        <f t="shared" si="35"/>
        <v>-172.29533333333333</v>
      </c>
    </row>
    <row r="160" spans="1:28" ht="12.75">
      <c r="A160" s="17">
        <f t="shared" si="34"/>
        <v>145</v>
      </c>
      <c r="B160" s="37">
        <v>2.034</v>
      </c>
      <c r="C160" s="39">
        <v>135</v>
      </c>
      <c r="D160" s="10">
        <v>8</v>
      </c>
      <c r="E160" s="5">
        <v>1</v>
      </c>
      <c r="F160" s="5">
        <v>1</v>
      </c>
      <c r="G160" s="12">
        <v>29</v>
      </c>
      <c r="H160" s="12">
        <v>15.9</v>
      </c>
      <c r="I160" s="18">
        <f t="shared" si="31"/>
        <v>1.3585185185185187</v>
      </c>
      <c r="J160" s="18">
        <f t="shared" si="32"/>
        <v>1.5361409110259687</v>
      </c>
      <c r="K160" s="7">
        <f t="shared" si="28"/>
        <v>0.4041437037037039</v>
      </c>
      <c r="L160" s="19">
        <f t="shared" si="29"/>
        <v>1.8238993710691824</v>
      </c>
      <c r="M160" s="12">
        <f t="shared" si="30"/>
        <v>3.897100000000002</v>
      </c>
      <c r="N160" s="1">
        <v>21110</v>
      </c>
      <c r="O160" s="33">
        <v>20020211</v>
      </c>
      <c r="P160">
        <v>123206</v>
      </c>
      <c r="Q160" s="1">
        <v>1159</v>
      </c>
      <c r="R160" s="33">
        <v>-66</v>
      </c>
      <c r="S160" s="12">
        <v>1.2403</v>
      </c>
      <c r="T160" s="33">
        <v>-172</v>
      </c>
      <c r="U160" s="12">
        <v>17.522</v>
      </c>
      <c r="V160" s="44">
        <v>6.96</v>
      </c>
      <c r="W160" s="1">
        <v>11</v>
      </c>
      <c r="X160" s="1" t="s">
        <v>60</v>
      </c>
      <c r="AA160" s="32">
        <f t="shared" si="33"/>
        <v>-66.02067166666667</v>
      </c>
      <c r="AB160" s="32">
        <f t="shared" si="35"/>
        <v>-172.29203333333334</v>
      </c>
    </row>
    <row r="161" spans="1:28" ht="12.75">
      <c r="A161" s="17">
        <f t="shared" si="34"/>
        <v>146</v>
      </c>
      <c r="B161" s="37">
        <v>2.11</v>
      </c>
      <c r="C161" s="39">
        <v>135</v>
      </c>
      <c r="D161" s="10">
        <v>8</v>
      </c>
      <c r="E161" s="5">
        <v>1</v>
      </c>
      <c r="F161" s="5">
        <v>1</v>
      </c>
      <c r="G161" s="12">
        <v>33</v>
      </c>
      <c r="H161" s="12">
        <v>16.4</v>
      </c>
      <c r="I161" s="18">
        <f t="shared" si="31"/>
        <v>1.7214814814814818</v>
      </c>
      <c r="J161" s="18">
        <f t="shared" si="32"/>
        <v>1.9465602383993192</v>
      </c>
      <c r="K161" s="7">
        <f t="shared" si="28"/>
        <v>0.09661037037036996</v>
      </c>
      <c r="L161" s="19">
        <f t="shared" si="29"/>
        <v>2.0121951219512195</v>
      </c>
      <c r="M161" s="12">
        <f t="shared" si="30"/>
        <v>0.931599999999996</v>
      </c>
      <c r="N161" s="1">
        <v>21110</v>
      </c>
      <c r="O161" s="33">
        <v>20020211</v>
      </c>
      <c r="P161">
        <v>123308</v>
      </c>
      <c r="Q161" s="1">
        <v>1230</v>
      </c>
      <c r="R161" s="33">
        <v>-66</v>
      </c>
      <c r="S161" s="12">
        <v>1.701</v>
      </c>
      <c r="T161" s="33">
        <v>-172</v>
      </c>
      <c r="U161" s="12">
        <v>11.4415</v>
      </c>
      <c r="V161" s="44">
        <v>6.96</v>
      </c>
      <c r="W161" s="1">
        <v>11</v>
      </c>
      <c r="X161" s="1" t="s">
        <v>60</v>
      </c>
      <c r="AA161" s="32">
        <f t="shared" si="33"/>
        <v>-66.02835</v>
      </c>
      <c r="AB161" s="32">
        <f t="shared" si="35"/>
        <v>-172.19069166666668</v>
      </c>
    </row>
    <row r="162" spans="1:28" ht="12.75">
      <c r="A162" s="17">
        <f t="shared" si="34"/>
        <v>147</v>
      </c>
      <c r="B162" s="37">
        <v>1.99</v>
      </c>
      <c r="C162" s="39">
        <v>135</v>
      </c>
      <c r="D162" s="10">
        <v>8</v>
      </c>
      <c r="E162" s="5">
        <v>1</v>
      </c>
      <c r="F162" s="5">
        <v>1</v>
      </c>
      <c r="G162" s="12">
        <v>37.9</v>
      </c>
      <c r="H162" s="12">
        <v>17.3</v>
      </c>
      <c r="I162" s="18">
        <f t="shared" si="31"/>
        <v>2.136296296296296</v>
      </c>
      <c r="J162" s="18">
        <f t="shared" si="32"/>
        <v>2.4156108982545765</v>
      </c>
      <c r="K162" s="7">
        <f t="shared" si="28"/>
        <v>-0.21843111111111085</v>
      </c>
      <c r="L162" s="19">
        <f t="shared" si="29"/>
        <v>2.190751445086705</v>
      </c>
      <c r="M162" s="12">
        <f t="shared" si="30"/>
        <v>-2.1062999999999974</v>
      </c>
      <c r="N162" s="1">
        <v>21110</v>
      </c>
      <c r="O162" s="33">
        <v>20020211</v>
      </c>
      <c r="P162">
        <v>130350</v>
      </c>
      <c r="Q162" s="1">
        <v>1300</v>
      </c>
      <c r="R162" s="33">
        <v>-66</v>
      </c>
      <c r="S162" s="12">
        <v>5.1198</v>
      </c>
      <c r="T162" s="33">
        <v>-172</v>
      </c>
      <c r="U162" s="12">
        <v>5.2594</v>
      </c>
      <c r="V162" s="44">
        <v>6.96</v>
      </c>
      <c r="W162" s="1">
        <v>11</v>
      </c>
      <c r="X162" s="1" t="s">
        <v>60</v>
      </c>
      <c r="AA162" s="32">
        <f t="shared" si="33"/>
        <v>-66.08533</v>
      </c>
      <c r="AB162" s="32">
        <f t="shared" si="35"/>
        <v>-172.08765666666667</v>
      </c>
    </row>
    <row r="163" spans="1:28" ht="12.75">
      <c r="A163" s="17">
        <f t="shared" si="34"/>
        <v>148</v>
      </c>
      <c r="B163" s="37">
        <v>2.01</v>
      </c>
      <c r="C163" s="39">
        <v>135</v>
      </c>
      <c r="D163" s="10">
        <v>8</v>
      </c>
      <c r="E163" s="5">
        <v>1</v>
      </c>
      <c r="F163" s="5">
        <v>1</v>
      </c>
      <c r="G163" s="12">
        <v>32.7</v>
      </c>
      <c r="H163" s="12">
        <v>17.2</v>
      </c>
      <c r="I163" s="18">
        <f t="shared" si="31"/>
        <v>1.6074074074074078</v>
      </c>
      <c r="J163" s="18">
        <f t="shared" si="32"/>
        <v>1.8175713069391235</v>
      </c>
      <c r="K163" s="7">
        <f t="shared" si="28"/>
        <v>0.2993718518518512</v>
      </c>
      <c r="L163" s="19">
        <f t="shared" si="29"/>
        <v>1.9011627906976747</v>
      </c>
      <c r="M163" s="12">
        <f t="shared" si="30"/>
        <v>2.886799999999994</v>
      </c>
      <c r="N163" s="1">
        <v>21110</v>
      </c>
      <c r="O163" s="33">
        <v>20020211</v>
      </c>
      <c r="P163">
        <v>133255</v>
      </c>
      <c r="Q163" s="1">
        <v>1330</v>
      </c>
      <c r="R163" s="33">
        <v>-66</v>
      </c>
      <c r="S163" s="12">
        <v>8.174</v>
      </c>
      <c r="T163" s="33">
        <v>-171</v>
      </c>
      <c r="U163" s="12">
        <v>58.307</v>
      </c>
      <c r="V163" s="44">
        <v>6.96</v>
      </c>
      <c r="W163" s="1">
        <v>11</v>
      </c>
      <c r="X163" s="1" t="s">
        <v>60</v>
      </c>
      <c r="AA163" s="32">
        <f t="shared" si="33"/>
        <v>-66.13623333333334</v>
      </c>
      <c r="AB163" s="32">
        <f t="shared" si="35"/>
        <v>-171.97178333333332</v>
      </c>
    </row>
    <row r="164" spans="1:28" ht="12.75">
      <c r="A164" s="17">
        <f t="shared" si="34"/>
        <v>149</v>
      </c>
      <c r="B164" s="37">
        <v>1.648</v>
      </c>
      <c r="C164" s="39">
        <v>135</v>
      </c>
      <c r="D164" s="10">
        <v>8</v>
      </c>
      <c r="E164" s="5">
        <v>1</v>
      </c>
      <c r="F164" s="5">
        <v>1</v>
      </c>
      <c r="G164" s="12">
        <v>18.9</v>
      </c>
      <c r="H164" s="12">
        <v>9.66</v>
      </c>
      <c r="I164" s="18">
        <f t="shared" si="31"/>
        <v>0.9582222222222222</v>
      </c>
      <c r="J164" s="18">
        <f t="shared" si="32"/>
        <v>1.083507024265645</v>
      </c>
      <c r="K164" s="7">
        <f t="shared" si="28"/>
        <v>0.11267822222222253</v>
      </c>
      <c r="L164" s="19">
        <f t="shared" si="29"/>
        <v>1.9565217391304346</v>
      </c>
      <c r="M164" s="12">
        <f t="shared" si="30"/>
        <v>1.086540000000003</v>
      </c>
      <c r="N164" s="1">
        <v>21110</v>
      </c>
      <c r="O164" s="33">
        <v>20020211</v>
      </c>
      <c r="P164">
        <v>140257</v>
      </c>
      <c r="Q164" s="1">
        <v>1400</v>
      </c>
      <c r="R164" s="33">
        <v>-66</v>
      </c>
      <c r="S164" s="12">
        <v>9.879</v>
      </c>
      <c r="T164" s="33">
        <v>-171</v>
      </c>
      <c r="U164" s="12">
        <v>52.926</v>
      </c>
      <c r="V164" s="44">
        <v>6.96</v>
      </c>
      <c r="W164" s="1">
        <v>11</v>
      </c>
      <c r="X164" s="1" t="s">
        <v>60</v>
      </c>
      <c r="AA164" s="32">
        <f t="shared" si="33"/>
        <v>-66.16465</v>
      </c>
      <c r="AB164" s="32">
        <f t="shared" si="35"/>
        <v>-171.8821</v>
      </c>
    </row>
    <row r="165" spans="1:28" ht="12.75">
      <c r="A165" s="17">
        <f t="shared" si="34"/>
        <v>150</v>
      </c>
      <c r="B165" s="37">
        <v>1.584</v>
      </c>
      <c r="C165" s="39">
        <v>135</v>
      </c>
      <c r="D165" s="10">
        <v>8</v>
      </c>
      <c r="E165" s="5">
        <v>1</v>
      </c>
      <c r="F165" s="5">
        <v>1</v>
      </c>
      <c r="G165" s="12">
        <v>23.5</v>
      </c>
      <c r="H165" s="12">
        <v>11.8</v>
      </c>
      <c r="I165" s="18">
        <f t="shared" si="31"/>
        <v>1.2133333333333332</v>
      </c>
      <c r="J165" s="18">
        <f t="shared" si="32"/>
        <v>1.3719731800766282</v>
      </c>
      <c r="K165" s="7">
        <f t="shared" si="28"/>
        <v>0.09480592592592603</v>
      </c>
      <c r="L165" s="19">
        <f t="shared" si="29"/>
        <v>1.9915254237288134</v>
      </c>
      <c r="M165" s="12">
        <f t="shared" si="30"/>
        <v>0.914200000000001</v>
      </c>
      <c r="N165" s="1">
        <v>21110</v>
      </c>
      <c r="O165" s="33">
        <v>20020211</v>
      </c>
      <c r="P165">
        <v>143128</v>
      </c>
      <c r="Q165" s="1">
        <v>1429</v>
      </c>
      <c r="R165" s="33">
        <v>-66</v>
      </c>
      <c r="S165" s="12">
        <v>6.477</v>
      </c>
      <c r="T165" s="33">
        <v>-171</v>
      </c>
      <c r="U165" s="12">
        <v>53.426</v>
      </c>
      <c r="V165" s="44">
        <v>6.96</v>
      </c>
      <c r="W165" s="1">
        <v>11</v>
      </c>
      <c r="X165" s="1" t="s">
        <v>60</v>
      </c>
      <c r="AA165" s="32">
        <f t="shared" si="33"/>
        <v>-66.10795</v>
      </c>
      <c r="AB165" s="32">
        <f t="shared" si="35"/>
        <v>-171.89043333333333</v>
      </c>
    </row>
    <row r="166" spans="1:28" ht="12.75">
      <c r="A166" s="17">
        <f t="shared" si="34"/>
        <v>151</v>
      </c>
      <c r="B166" s="37">
        <v>1.735</v>
      </c>
      <c r="C166" s="39">
        <v>135</v>
      </c>
      <c r="D166" s="10">
        <v>8</v>
      </c>
      <c r="E166" s="5">
        <v>1</v>
      </c>
      <c r="F166" s="5">
        <v>1</v>
      </c>
      <c r="G166" s="12">
        <v>28.1</v>
      </c>
      <c r="H166" s="12">
        <v>14.1</v>
      </c>
      <c r="I166" s="18">
        <f t="shared" si="31"/>
        <v>1.4518518518518522</v>
      </c>
      <c r="J166" s="18">
        <f t="shared" si="32"/>
        <v>1.6416773094934018</v>
      </c>
      <c r="K166" s="7">
        <f t="shared" si="28"/>
        <v>0.1112637037037034</v>
      </c>
      <c r="L166" s="19">
        <f t="shared" si="29"/>
        <v>1.9929078014184398</v>
      </c>
      <c r="M166" s="12">
        <f t="shared" si="30"/>
        <v>1.072899999999997</v>
      </c>
      <c r="N166" s="1">
        <v>21110</v>
      </c>
      <c r="O166" s="33">
        <v>20020211</v>
      </c>
      <c r="P166">
        <v>150427</v>
      </c>
      <c r="Q166" s="1">
        <v>1501</v>
      </c>
      <c r="R166" s="33">
        <v>-66</v>
      </c>
      <c r="S166" s="12">
        <v>2.643</v>
      </c>
      <c r="T166" s="33">
        <v>-171</v>
      </c>
      <c r="U166" s="12">
        <v>53.514</v>
      </c>
      <c r="V166" s="44">
        <v>6.96</v>
      </c>
      <c r="W166" s="1">
        <v>11</v>
      </c>
      <c r="X166" s="1" t="s">
        <v>60</v>
      </c>
      <c r="AA166" s="32">
        <f t="shared" si="33"/>
        <v>-66.04405</v>
      </c>
      <c r="AB166" s="32">
        <f t="shared" si="35"/>
        <v>-171.8919</v>
      </c>
    </row>
    <row r="167" spans="1:28" ht="12.75">
      <c r="A167" s="17">
        <f t="shared" si="34"/>
        <v>152</v>
      </c>
      <c r="B167" s="37">
        <v>1.563</v>
      </c>
      <c r="C167" s="39">
        <v>135</v>
      </c>
      <c r="D167" s="10">
        <v>8</v>
      </c>
      <c r="E167" s="5">
        <v>1</v>
      </c>
      <c r="F167" s="5">
        <v>1</v>
      </c>
      <c r="G167" s="12">
        <v>21.1</v>
      </c>
      <c r="H167" s="12">
        <v>9.62</v>
      </c>
      <c r="I167" s="18">
        <f t="shared" si="31"/>
        <v>1.1905185185185188</v>
      </c>
      <c r="J167" s="18">
        <f t="shared" si="32"/>
        <v>1.3461753937845895</v>
      </c>
      <c r="K167" s="7">
        <f t="shared" si="28"/>
        <v>-0.12405244444444485</v>
      </c>
      <c r="L167" s="19">
        <f t="shared" si="29"/>
        <v>2.1933471933471935</v>
      </c>
      <c r="M167" s="12">
        <f t="shared" si="30"/>
        <v>-1.1962200000000038</v>
      </c>
      <c r="N167" s="1">
        <v>21110</v>
      </c>
      <c r="O167" s="33">
        <v>20020211</v>
      </c>
      <c r="P167">
        <v>153141</v>
      </c>
      <c r="Q167" s="1">
        <v>1528</v>
      </c>
      <c r="R167" s="33">
        <v>-66</v>
      </c>
      <c r="S167" s="12">
        <v>1.65</v>
      </c>
      <c r="T167" s="33">
        <v>-171</v>
      </c>
      <c r="U167" s="12">
        <v>55.262</v>
      </c>
      <c r="V167" s="44">
        <v>6.96</v>
      </c>
      <c r="W167" s="1">
        <v>11</v>
      </c>
      <c r="X167" s="1" t="s">
        <v>60</v>
      </c>
      <c r="AA167" s="32">
        <f t="shared" si="33"/>
        <v>-66.0275</v>
      </c>
      <c r="AB167" s="32">
        <f t="shared" si="35"/>
        <v>-171.92103333333333</v>
      </c>
    </row>
    <row r="168" spans="1:28" ht="12.75">
      <c r="A168" s="17">
        <f t="shared" si="34"/>
        <v>153</v>
      </c>
      <c r="B168" s="37">
        <v>1.945</v>
      </c>
      <c r="C168" s="39">
        <v>135</v>
      </c>
      <c r="D168" s="10">
        <v>8</v>
      </c>
      <c r="E168" s="5">
        <v>1</v>
      </c>
      <c r="F168" s="5">
        <v>1</v>
      </c>
      <c r="G168" s="12">
        <v>32.4</v>
      </c>
      <c r="H168" s="12">
        <v>17.5</v>
      </c>
      <c r="I168" s="18">
        <f t="shared" si="31"/>
        <v>1.545185185185185</v>
      </c>
      <c r="J168" s="18">
        <f t="shared" si="32"/>
        <v>1.7472137079608343</v>
      </c>
      <c r="K168" s="7">
        <f t="shared" si="28"/>
        <v>0.3948518518518516</v>
      </c>
      <c r="L168" s="19">
        <f t="shared" si="29"/>
        <v>1.8514285714285714</v>
      </c>
      <c r="M168" s="12">
        <f t="shared" si="30"/>
        <v>3.8074999999999974</v>
      </c>
      <c r="N168" s="1">
        <v>21110</v>
      </c>
      <c r="O168" s="33">
        <v>20020211</v>
      </c>
      <c r="P168">
        <v>160124</v>
      </c>
      <c r="Q168" s="1">
        <v>1558</v>
      </c>
      <c r="R168" s="33">
        <v>-66</v>
      </c>
      <c r="S168" s="12">
        <v>4.525</v>
      </c>
      <c r="T168" s="33">
        <v>-172</v>
      </c>
      <c r="U168" s="12">
        <v>0.043</v>
      </c>
      <c r="V168" s="44">
        <v>6.96</v>
      </c>
      <c r="W168" s="1">
        <v>11</v>
      </c>
      <c r="X168" s="1" t="s">
        <v>60</v>
      </c>
      <c r="AA168" s="32">
        <f t="shared" si="33"/>
        <v>-66.07541666666667</v>
      </c>
      <c r="AB168" s="32">
        <f t="shared" si="35"/>
        <v>-172.00071666666668</v>
      </c>
    </row>
    <row r="169" spans="1:28" ht="12.75">
      <c r="A169" s="17">
        <f t="shared" si="34"/>
        <v>154</v>
      </c>
      <c r="B169" s="37">
        <v>2.227</v>
      </c>
      <c r="C169" s="39">
        <v>135</v>
      </c>
      <c r="D169" s="10">
        <v>8</v>
      </c>
      <c r="E169" s="5">
        <v>1</v>
      </c>
      <c r="F169" s="5">
        <v>1</v>
      </c>
      <c r="G169" s="12">
        <v>36.4</v>
      </c>
      <c r="H169" s="12">
        <v>19.5</v>
      </c>
      <c r="I169" s="18">
        <f t="shared" si="31"/>
        <v>1.7525925925925925</v>
      </c>
      <c r="J169" s="18">
        <f t="shared" si="32"/>
        <v>1.9817390378884632</v>
      </c>
      <c r="K169" s="7">
        <f t="shared" si="28"/>
        <v>0.40916296296296323</v>
      </c>
      <c r="L169" s="19">
        <f t="shared" si="29"/>
        <v>1.8666666666666667</v>
      </c>
      <c r="M169" s="12">
        <f t="shared" si="30"/>
        <v>3.9455000000000027</v>
      </c>
      <c r="N169" s="1">
        <v>21110</v>
      </c>
      <c r="O169" s="33">
        <v>20020211</v>
      </c>
      <c r="P169">
        <v>163341</v>
      </c>
      <c r="Q169" s="1">
        <v>1631</v>
      </c>
      <c r="R169" s="33">
        <v>-66</v>
      </c>
      <c r="S169" s="12">
        <v>7.338</v>
      </c>
      <c r="T169" s="33">
        <v>-172</v>
      </c>
      <c r="U169" s="12">
        <v>6.345</v>
      </c>
      <c r="V169" s="44">
        <v>6.96</v>
      </c>
      <c r="W169" s="1">
        <v>11</v>
      </c>
      <c r="X169" s="1" t="s">
        <v>60</v>
      </c>
      <c r="AA169" s="32">
        <f t="shared" si="33"/>
        <v>-66.1223</v>
      </c>
      <c r="AB169" s="32">
        <f t="shared" si="35"/>
        <v>-172.10575</v>
      </c>
    </row>
    <row r="170" spans="1:28" ht="12.75">
      <c r="A170" s="17">
        <f t="shared" si="34"/>
        <v>155</v>
      </c>
      <c r="B170" s="37">
        <v>1.266</v>
      </c>
      <c r="C170" s="39">
        <v>135</v>
      </c>
      <c r="D170" s="10">
        <v>8</v>
      </c>
      <c r="E170" s="5">
        <v>1</v>
      </c>
      <c r="F170" s="5">
        <v>1</v>
      </c>
      <c r="G170" s="12">
        <v>15.6</v>
      </c>
      <c r="H170" s="12">
        <v>8.45</v>
      </c>
      <c r="I170" s="18">
        <f t="shared" si="31"/>
        <v>0.7414814814814815</v>
      </c>
      <c r="J170" s="18">
        <f t="shared" si="32"/>
        <v>0.838428054491273</v>
      </c>
      <c r="K170" s="7">
        <f t="shared" si="28"/>
        <v>0.19527925925925915</v>
      </c>
      <c r="L170" s="19">
        <f t="shared" si="29"/>
        <v>1.8461538461538463</v>
      </c>
      <c r="M170" s="12">
        <f t="shared" si="30"/>
        <v>1.883049999999999</v>
      </c>
      <c r="N170" s="1">
        <v>21110</v>
      </c>
      <c r="O170" s="33">
        <v>20020211</v>
      </c>
      <c r="P170">
        <v>170411</v>
      </c>
      <c r="Q170" s="1">
        <v>1701</v>
      </c>
      <c r="R170" s="33">
        <v>-66</v>
      </c>
      <c r="S170" s="12">
        <v>9.817</v>
      </c>
      <c r="T170" s="33">
        <v>-172</v>
      </c>
      <c r="U170" s="12">
        <v>12.448</v>
      </c>
      <c r="V170" s="44">
        <v>6.96</v>
      </c>
      <c r="W170" s="1">
        <v>11</v>
      </c>
      <c r="X170" s="1" t="s">
        <v>60</v>
      </c>
      <c r="AA170" s="32">
        <f t="shared" si="33"/>
        <v>-66.16361666666667</v>
      </c>
      <c r="AB170" s="32">
        <f t="shared" si="35"/>
        <v>-172.20746666666668</v>
      </c>
    </row>
    <row r="171" spans="1:28" ht="12.75">
      <c r="A171" s="17">
        <f t="shared" si="34"/>
        <v>156</v>
      </c>
      <c r="B171" s="37">
        <v>0.97</v>
      </c>
      <c r="C171" s="39">
        <v>135</v>
      </c>
      <c r="D171" s="10">
        <v>8</v>
      </c>
      <c r="E171" s="5">
        <v>1</v>
      </c>
      <c r="F171" s="5">
        <v>1</v>
      </c>
      <c r="G171" s="12">
        <v>12.4</v>
      </c>
      <c r="H171" s="12">
        <v>5.8</v>
      </c>
      <c r="I171" s="18">
        <f t="shared" si="31"/>
        <v>0.6844444444444445</v>
      </c>
      <c r="J171" s="18">
        <f t="shared" si="32"/>
        <v>0.7739335887611751</v>
      </c>
      <c r="K171" s="7">
        <f t="shared" si="28"/>
        <v>-0.041460740740740826</v>
      </c>
      <c r="L171" s="19">
        <f t="shared" si="29"/>
        <v>2.137931034482759</v>
      </c>
      <c r="M171" s="12">
        <f t="shared" si="30"/>
        <v>-0.3998000000000008</v>
      </c>
      <c r="N171" s="1">
        <v>21110</v>
      </c>
      <c r="O171" s="33">
        <v>20020211</v>
      </c>
      <c r="P171">
        <v>173431</v>
      </c>
      <c r="Q171" s="1">
        <v>1732</v>
      </c>
      <c r="R171" s="33">
        <v>-66</v>
      </c>
      <c r="S171" s="12">
        <v>10.206</v>
      </c>
      <c r="T171" s="33">
        <v>-172</v>
      </c>
      <c r="U171" s="12">
        <v>10.747</v>
      </c>
      <c r="V171" s="44">
        <v>6.96</v>
      </c>
      <c r="W171" s="1">
        <v>11</v>
      </c>
      <c r="X171" s="1" t="s">
        <v>60</v>
      </c>
      <c r="AA171" s="32">
        <f t="shared" si="33"/>
        <v>-66.1701</v>
      </c>
      <c r="AB171" s="32">
        <f t="shared" si="35"/>
        <v>-172.17911666666666</v>
      </c>
    </row>
    <row r="172" spans="1:28" ht="12.75">
      <c r="A172" s="17">
        <f t="shared" si="34"/>
        <v>157</v>
      </c>
      <c r="B172" s="37">
        <v>1.514</v>
      </c>
      <c r="C172" s="39">
        <v>135</v>
      </c>
      <c r="D172" s="10">
        <v>8</v>
      </c>
      <c r="E172" s="5">
        <v>1</v>
      </c>
      <c r="F172" s="5">
        <v>1</v>
      </c>
      <c r="G172" s="12">
        <v>38.3</v>
      </c>
      <c r="H172" s="12">
        <v>16.2</v>
      </c>
      <c r="I172" s="18">
        <f t="shared" si="31"/>
        <v>2.2918518518518516</v>
      </c>
      <c r="J172" s="18">
        <f t="shared" si="32"/>
        <v>2.591504895700298</v>
      </c>
      <c r="K172" s="7">
        <f t="shared" si="28"/>
        <v>-0.49593185185185146</v>
      </c>
      <c r="L172" s="19">
        <f t="shared" si="29"/>
        <v>2.3641975308641974</v>
      </c>
      <c r="M172" s="12">
        <f t="shared" si="30"/>
        <v>-4.782199999999996</v>
      </c>
      <c r="N172" s="1">
        <v>21110</v>
      </c>
      <c r="O172" s="33">
        <v>20020211</v>
      </c>
      <c r="P172">
        <v>180428</v>
      </c>
      <c r="Q172" s="1">
        <v>1801</v>
      </c>
      <c r="R172" s="33">
        <v>-66</v>
      </c>
      <c r="S172" s="12">
        <v>7.366</v>
      </c>
      <c r="T172" s="33">
        <v>-172</v>
      </c>
      <c r="U172" s="12">
        <v>5.85</v>
      </c>
      <c r="V172" s="44">
        <v>6.96</v>
      </c>
      <c r="W172" s="1">
        <v>11</v>
      </c>
      <c r="X172" s="1" t="s">
        <v>60</v>
      </c>
      <c r="AA172" s="32">
        <f t="shared" si="33"/>
        <v>-66.12276666666666</v>
      </c>
      <c r="AB172" s="32">
        <f t="shared" si="35"/>
        <v>-172.0975</v>
      </c>
    </row>
    <row r="173" spans="1:28" ht="12.75">
      <c r="A173" s="17">
        <f t="shared" si="34"/>
        <v>158</v>
      </c>
      <c r="B173" s="37">
        <v>1.54</v>
      </c>
      <c r="C173" s="39">
        <v>135</v>
      </c>
      <c r="D173" s="10">
        <v>8</v>
      </c>
      <c r="E173" s="5">
        <v>1</v>
      </c>
      <c r="F173" s="5">
        <v>1</v>
      </c>
      <c r="G173" s="12">
        <v>31.2</v>
      </c>
      <c r="H173" s="12">
        <v>17.3</v>
      </c>
      <c r="I173" s="18">
        <f t="shared" si="31"/>
        <v>1.4414814814814814</v>
      </c>
      <c r="J173" s="18">
        <f t="shared" si="32"/>
        <v>1.6299510429970199</v>
      </c>
      <c r="K173" s="7">
        <f t="shared" si="28"/>
        <v>0.476383703703704</v>
      </c>
      <c r="L173" s="19">
        <f t="shared" si="29"/>
        <v>1.8034682080924855</v>
      </c>
      <c r="M173" s="12">
        <f t="shared" si="30"/>
        <v>4.593700000000002</v>
      </c>
      <c r="N173" s="1">
        <v>21110</v>
      </c>
      <c r="O173" s="33">
        <v>20020211</v>
      </c>
      <c r="P173">
        <v>183131</v>
      </c>
      <c r="Q173" s="1">
        <v>1828</v>
      </c>
      <c r="R173" s="33">
        <v>-66</v>
      </c>
      <c r="S173" s="12">
        <v>6.444</v>
      </c>
      <c r="T173" s="33">
        <v>-172</v>
      </c>
      <c r="U173" s="12">
        <v>1.3244</v>
      </c>
      <c r="V173" s="44">
        <v>6.96</v>
      </c>
      <c r="W173" s="1">
        <v>11</v>
      </c>
      <c r="X173" t="s">
        <v>92</v>
      </c>
      <c r="AA173" s="32">
        <f t="shared" si="33"/>
        <v>-66.1074</v>
      </c>
      <c r="AB173" s="32">
        <f t="shared" si="35"/>
        <v>-172.02207333333334</v>
      </c>
    </row>
    <row r="174" spans="1:28" ht="12.75">
      <c r="A174" s="17">
        <f t="shared" si="34"/>
        <v>159</v>
      </c>
      <c r="B174" s="37">
        <v>1.48</v>
      </c>
      <c r="C174" s="39">
        <v>135</v>
      </c>
      <c r="D174" s="10">
        <v>8</v>
      </c>
      <c r="E174" s="5">
        <v>1</v>
      </c>
      <c r="F174" s="5">
        <v>1</v>
      </c>
      <c r="G174" s="12">
        <v>10.6</v>
      </c>
      <c r="H174" s="12">
        <v>5.36</v>
      </c>
      <c r="I174" s="18">
        <f t="shared" si="31"/>
        <v>0.5434074074074073</v>
      </c>
      <c r="J174" s="18">
        <f t="shared" si="32"/>
        <v>0.6317010777394824</v>
      </c>
      <c r="K174" s="7">
        <f t="shared" si="28"/>
        <v>0.05079822222222232</v>
      </c>
      <c r="L174" s="19">
        <f t="shared" si="29"/>
        <v>1.9776119402985073</v>
      </c>
      <c r="M174" s="12">
        <f t="shared" si="30"/>
        <v>0.48984000000000094</v>
      </c>
      <c r="N174" s="1">
        <v>21405</v>
      </c>
      <c r="O174" s="33">
        <v>20020214</v>
      </c>
      <c r="P174">
        <v>94732</v>
      </c>
      <c r="Q174" s="1">
        <v>944</v>
      </c>
      <c r="R174" s="33">
        <v>-66</v>
      </c>
      <c r="S174" s="12">
        <v>9.9387</v>
      </c>
      <c r="T174" s="33">
        <v>-172</v>
      </c>
      <c r="U174" s="12">
        <v>26.6445</v>
      </c>
      <c r="V174" s="44">
        <v>6.77</v>
      </c>
      <c r="W174" s="1">
        <v>13</v>
      </c>
      <c r="X174" s="1" t="s">
        <v>60</v>
      </c>
      <c r="AA174" s="32">
        <f t="shared" si="33"/>
        <v>-66.165645</v>
      </c>
      <c r="AB174" s="32">
        <f t="shared" si="35"/>
        <v>-172.444075</v>
      </c>
    </row>
    <row r="175" spans="1:28" ht="12.75">
      <c r="A175" s="17">
        <f t="shared" si="34"/>
        <v>160</v>
      </c>
      <c r="B175" s="37" t="s">
        <v>93</v>
      </c>
      <c r="C175" s="37" t="s">
        <v>93</v>
      </c>
      <c r="D175" s="37" t="s">
        <v>93</v>
      </c>
      <c r="E175" s="37" t="s">
        <v>93</v>
      </c>
      <c r="F175" s="37" t="s">
        <v>93</v>
      </c>
      <c r="G175" s="37" t="s">
        <v>93</v>
      </c>
      <c r="H175" s="37" t="s">
        <v>93</v>
      </c>
      <c r="I175" s="37" t="s">
        <v>93</v>
      </c>
      <c r="J175" s="37" t="s">
        <v>93</v>
      </c>
      <c r="K175" s="37" t="s">
        <v>93</v>
      </c>
      <c r="L175" s="37" t="s">
        <v>93</v>
      </c>
      <c r="M175" s="37" t="s">
        <v>93</v>
      </c>
      <c r="N175" s="37" t="s">
        <v>93</v>
      </c>
      <c r="O175" s="47" t="s">
        <v>91</v>
      </c>
      <c r="P175" t="s">
        <v>90</v>
      </c>
      <c r="Q175" s="37" t="s">
        <v>93</v>
      </c>
      <c r="R175" s="37" t="s">
        <v>93</v>
      </c>
      <c r="S175" s="37" t="s">
        <v>93</v>
      </c>
      <c r="T175" s="37" t="s">
        <v>93</v>
      </c>
      <c r="U175" s="12" t="s">
        <v>93</v>
      </c>
      <c r="V175" s="44">
        <v>6.77</v>
      </c>
      <c r="W175" s="5" t="s">
        <v>93</v>
      </c>
      <c r="X175" s="5" t="s">
        <v>93</v>
      </c>
      <c r="AA175" s="32"/>
      <c r="AB175" s="32"/>
    </row>
    <row r="176" spans="1:28" ht="12.75">
      <c r="A176" s="17">
        <f t="shared" si="34"/>
        <v>161</v>
      </c>
      <c r="B176" s="37">
        <v>1.572</v>
      </c>
      <c r="C176" s="39">
        <v>135</v>
      </c>
      <c r="D176" s="10">
        <v>8</v>
      </c>
      <c r="E176" s="5">
        <v>1</v>
      </c>
      <c r="F176" s="5">
        <v>1</v>
      </c>
      <c r="G176" s="12">
        <v>17.3</v>
      </c>
      <c r="H176" s="12">
        <v>8.72</v>
      </c>
      <c r="I176" s="18">
        <f aca="true" t="shared" si="36" ref="I176:I190">$E$10*(+G176-H176)*(D176/C176)*E176</f>
        <v>0.8897777777777779</v>
      </c>
      <c r="J176" s="18">
        <f aca="true" t="shared" si="37" ref="J176:J190">$E$10*(+G176-H176)*(D176/C176)*E176*(7.87/V176)</f>
        <v>1.0343502379780076</v>
      </c>
      <c r="K176" s="7">
        <f t="shared" si="28"/>
        <v>0.07691496296296284</v>
      </c>
      <c r="L176" s="19">
        <f t="shared" si="29"/>
        <v>1.9839449541284404</v>
      </c>
      <c r="M176" s="12">
        <f t="shared" si="30"/>
        <v>0.7416799999999988</v>
      </c>
      <c r="N176" s="1">
        <v>21405</v>
      </c>
      <c r="O176" s="33">
        <v>20020214</v>
      </c>
      <c r="P176">
        <v>101750</v>
      </c>
      <c r="Q176" s="1">
        <v>1015</v>
      </c>
      <c r="R176" s="33">
        <v>-66</v>
      </c>
      <c r="S176" s="12">
        <v>5.7707</v>
      </c>
      <c r="T176" s="33">
        <v>-172</v>
      </c>
      <c r="U176" s="35">
        <v>27.7774</v>
      </c>
      <c r="V176" s="44">
        <v>6.77</v>
      </c>
      <c r="W176" s="1">
        <v>13</v>
      </c>
      <c r="X176" s="1" t="s">
        <v>60</v>
      </c>
      <c r="AA176" s="32">
        <f t="shared" si="33"/>
        <v>-66.09617833333333</v>
      </c>
      <c r="AB176" s="32">
        <f t="shared" si="35"/>
        <v>-172.46295666666666</v>
      </c>
    </row>
    <row r="177" spans="1:28" ht="12.75">
      <c r="A177" s="17">
        <f t="shared" si="34"/>
        <v>162</v>
      </c>
      <c r="B177" s="37">
        <v>1.276</v>
      </c>
      <c r="C177" s="39">
        <v>135</v>
      </c>
      <c r="D177" s="10">
        <v>8</v>
      </c>
      <c r="E177" s="5">
        <v>1</v>
      </c>
      <c r="F177" s="5">
        <v>1</v>
      </c>
      <c r="G177" s="12">
        <v>10.5</v>
      </c>
      <c r="H177" s="12">
        <v>5.17</v>
      </c>
      <c r="I177" s="18">
        <f t="shared" si="36"/>
        <v>0.5527407407407408</v>
      </c>
      <c r="J177" s="18">
        <f t="shared" si="37"/>
        <v>0.6425509054105805</v>
      </c>
      <c r="K177" s="7">
        <f t="shared" si="28"/>
        <v>0.0204016296296295</v>
      </c>
      <c r="L177" s="19">
        <f t="shared" si="29"/>
        <v>2.030947775628627</v>
      </c>
      <c r="M177" s="12">
        <f t="shared" si="30"/>
        <v>0.19672999999999874</v>
      </c>
      <c r="N177" s="1">
        <v>21405</v>
      </c>
      <c r="O177" s="33">
        <v>20020214</v>
      </c>
      <c r="P177">
        <v>104733</v>
      </c>
      <c r="Q177" s="1">
        <v>1044</v>
      </c>
      <c r="R177" s="33">
        <v>-66</v>
      </c>
      <c r="S177" s="12">
        <v>1.486</v>
      </c>
      <c r="T177" s="33">
        <v>-172</v>
      </c>
      <c r="U177" s="12">
        <v>28.2569</v>
      </c>
      <c r="V177" s="44">
        <v>6.77</v>
      </c>
      <c r="W177" s="1">
        <v>13</v>
      </c>
      <c r="X177" s="1" t="s">
        <v>60</v>
      </c>
      <c r="AA177" s="32">
        <f t="shared" si="33"/>
        <v>-66.02476666666666</v>
      </c>
      <c r="AB177" s="32">
        <f t="shared" si="35"/>
        <v>-172.47094833333333</v>
      </c>
    </row>
    <row r="178" spans="1:28" ht="12.75">
      <c r="A178" s="17">
        <f t="shared" si="34"/>
        <v>163</v>
      </c>
      <c r="B178" s="37">
        <v>1.387</v>
      </c>
      <c r="C178" s="39">
        <v>135</v>
      </c>
      <c r="D178" s="10">
        <v>8</v>
      </c>
      <c r="E178" s="5">
        <v>1</v>
      </c>
      <c r="F178" s="5">
        <v>1</v>
      </c>
      <c r="G178" s="12">
        <v>15.7</v>
      </c>
      <c r="H178" s="12">
        <v>7.84</v>
      </c>
      <c r="I178" s="18">
        <f t="shared" si="36"/>
        <v>0.8151111111111111</v>
      </c>
      <c r="J178" s="18">
        <f t="shared" si="37"/>
        <v>0.9475516166092237</v>
      </c>
      <c r="K178" s="7">
        <f aca="true" t="shared" si="38" ref="K178:K241">$E$10*M178/F178*($E$12/C178)*E178</f>
        <v>0.054025481481481355</v>
      </c>
      <c r="L178" s="19">
        <f aca="true" t="shared" si="39" ref="L178:L241">G178/H178</f>
        <v>2.002551020408163</v>
      </c>
      <c r="M178" s="12">
        <f aca="true" t="shared" si="40" ref="M178:M241">H178*$E$11-G178</f>
        <v>0.5209599999999988</v>
      </c>
      <c r="N178" s="1">
        <v>21405</v>
      </c>
      <c r="O178" s="33">
        <v>20020214</v>
      </c>
      <c r="P178">
        <v>111856</v>
      </c>
      <c r="Q178" s="1">
        <v>1116</v>
      </c>
      <c r="R178" s="33">
        <v>-65</v>
      </c>
      <c r="S178" s="12">
        <v>58.249</v>
      </c>
      <c r="T178" s="33">
        <v>-172</v>
      </c>
      <c r="U178" s="12">
        <v>27.001</v>
      </c>
      <c r="V178" s="44">
        <v>6.77</v>
      </c>
      <c r="W178" s="1">
        <v>13</v>
      </c>
      <c r="X178" s="1" t="s">
        <v>60</v>
      </c>
      <c r="AA178" s="32">
        <f t="shared" si="33"/>
        <v>-65.97081666666666</v>
      </c>
      <c r="AB178" s="32">
        <f t="shared" si="35"/>
        <v>-172.45001666666667</v>
      </c>
    </row>
    <row r="179" spans="1:28" ht="12.75">
      <c r="A179" s="17">
        <f t="shared" si="34"/>
        <v>164</v>
      </c>
      <c r="B179" s="37">
        <v>1.71</v>
      </c>
      <c r="C179" s="39">
        <v>135</v>
      </c>
      <c r="D179" s="10">
        <v>8</v>
      </c>
      <c r="E179" s="5">
        <v>1</v>
      </c>
      <c r="F179" s="5">
        <v>1</v>
      </c>
      <c r="G179" s="12">
        <v>20.2</v>
      </c>
      <c r="H179" s="12">
        <v>10.6</v>
      </c>
      <c r="I179" s="18">
        <f t="shared" si="36"/>
        <v>0.9955555555555556</v>
      </c>
      <c r="J179" s="18">
        <f t="shared" si="37"/>
        <v>1.1573149515837848</v>
      </c>
      <c r="K179" s="7">
        <f t="shared" si="38"/>
        <v>0.17955259259259268</v>
      </c>
      <c r="L179" s="19">
        <f t="shared" si="39"/>
        <v>1.9056603773584906</v>
      </c>
      <c r="M179" s="12">
        <f t="shared" si="40"/>
        <v>1.7314000000000007</v>
      </c>
      <c r="N179" s="1">
        <v>21405</v>
      </c>
      <c r="O179" s="33">
        <v>20020214</v>
      </c>
      <c r="P179">
        <v>114826</v>
      </c>
      <c r="Q179" s="1">
        <v>1145</v>
      </c>
      <c r="R179" s="33">
        <v>-65</v>
      </c>
      <c r="S179" s="12">
        <v>59.457</v>
      </c>
      <c r="T179" s="33">
        <v>-172</v>
      </c>
      <c r="U179" s="12">
        <v>21.171</v>
      </c>
      <c r="V179" s="44">
        <v>6.77</v>
      </c>
      <c r="W179" s="1">
        <v>13</v>
      </c>
      <c r="X179" s="1" t="s">
        <v>60</v>
      </c>
      <c r="AA179" s="32">
        <f t="shared" si="33"/>
        <v>-65.99095</v>
      </c>
      <c r="AB179" s="32">
        <f t="shared" si="35"/>
        <v>-172.35285</v>
      </c>
    </row>
    <row r="180" spans="1:28" ht="12.75">
      <c r="A180" s="17">
        <f t="shared" si="34"/>
        <v>165</v>
      </c>
      <c r="B180" s="37">
        <v>2.21</v>
      </c>
      <c r="C180" s="39">
        <v>135</v>
      </c>
      <c r="D180" s="10">
        <v>8</v>
      </c>
      <c r="E180" s="5">
        <v>1</v>
      </c>
      <c r="F180" s="5">
        <v>1</v>
      </c>
      <c r="G180" s="12">
        <v>31.6</v>
      </c>
      <c r="H180" s="12">
        <v>16.6</v>
      </c>
      <c r="I180" s="18">
        <f t="shared" si="36"/>
        <v>1.5555555555555556</v>
      </c>
      <c r="J180" s="18">
        <f t="shared" si="37"/>
        <v>1.8083046118496637</v>
      </c>
      <c r="K180" s="7">
        <f t="shared" si="38"/>
        <v>0.28470814814814854</v>
      </c>
      <c r="L180" s="19">
        <f t="shared" si="39"/>
        <v>1.9036144578313252</v>
      </c>
      <c r="M180" s="12">
        <f t="shared" si="40"/>
        <v>2.7454000000000036</v>
      </c>
      <c r="N180" s="1">
        <v>21405</v>
      </c>
      <c r="O180" s="33">
        <v>20020214</v>
      </c>
      <c r="P180">
        <v>121732</v>
      </c>
      <c r="Q180" s="1">
        <v>1214</v>
      </c>
      <c r="R180" s="33">
        <v>-66</v>
      </c>
      <c r="S180" s="12">
        <v>2.92</v>
      </c>
      <c r="T180" s="33">
        <v>-172</v>
      </c>
      <c r="U180" s="12">
        <v>21.275</v>
      </c>
      <c r="V180" s="44">
        <v>6.77</v>
      </c>
      <c r="W180" s="1">
        <v>13</v>
      </c>
      <c r="X180" s="1" t="s">
        <v>60</v>
      </c>
      <c r="AA180" s="32">
        <f t="shared" si="33"/>
        <v>-66.04866666666666</v>
      </c>
      <c r="AB180" s="32">
        <f t="shared" si="35"/>
        <v>-172.35458333333332</v>
      </c>
    </row>
    <row r="181" spans="1:28" ht="12.75">
      <c r="A181" s="17">
        <f t="shared" si="34"/>
        <v>166</v>
      </c>
      <c r="B181" s="37">
        <v>1.448</v>
      </c>
      <c r="C181" s="39">
        <v>135</v>
      </c>
      <c r="D181" s="10">
        <v>8</v>
      </c>
      <c r="E181" s="5">
        <v>1</v>
      </c>
      <c r="F181" s="5">
        <v>1</v>
      </c>
      <c r="G181" s="12">
        <v>12.9</v>
      </c>
      <c r="H181" s="12">
        <v>6.7</v>
      </c>
      <c r="I181" s="18">
        <f t="shared" si="36"/>
        <v>0.642962962962963</v>
      </c>
      <c r="J181" s="18">
        <f t="shared" si="37"/>
        <v>0.7474325728978609</v>
      </c>
      <c r="K181" s="7">
        <f t="shared" si="38"/>
        <v>0.09979407407407398</v>
      </c>
      <c r="L181" s="19">
        <f t="shared" si="39"/>
        <v>1.9253731343283582</v>
      </c>
      <c r="M181" s="12">
        <f t="shared" si="40"/>
        <v>0.962299999999999</v>
      </c>
      <c r="N181" s="1">
        <v>21405</v>
      </c>
      <c r="O181" s="33">
        <v>20020214</v>
      </c>
      <c r="P181">
        <v>124729</v>
      </c>
      <c r="Q181" s="1">
        <v>1245</v>
      </c>
      <c r="R181" s="33">
        <v>-66</v>
      </c>
      <c r="S181" s="12">
        <v>6.543</v>
      </c>
      <c r="T181" s="33">
        <v>-172</v>
      </c>
      <c r="U181" s="12">
        <v>21.001</v>
      </c>
      <c r="V181" s="44">
        <v>6.77</v>
      </c>
      <c r="W181" s="1">
        <v>13</v>
      </c>
      <c r="X181" s="1" t="s">
        <v>60</v>
      </c>
      <c r="AA181" s="32">
        <f t="shared" si="33"/>
        <v>-66.10905</v>
      </c>
      <c r="AB181" s="32">
        <f t="shared" si="35"/>
        <v>-172.35001666666668</v>
      </c>
    </row>
    <row r="182" spans="1:28" ht="12.75">
      <c r="A182" s="17">
        <f t="shared" si="34"/>
        <v>167</v>
      </c>
      <c r="B182" s="37">
        <v>1.139</v>
      </c>
      <c r="C182" s="39">
        <v>135</v>
      </c>
      <c r="D182" s="10">
        <v>8</v>
      </c>
      <c r="E182" s="5">
        <v>1</v>
      </c>
      <c r="F182" s="5">
        <v>1</v>
      </c>
      <c r="G182" s="12">
        <v>8.25</v>
      </c>
      <c r="H182" s="12">
        <v>4.5</v>
      </c>
      <c r="I182" s="18">
        <f t="shared" si="36"/>
        <v>0.3888888888888889</v>
      </c>
      <c r="J182" s="18">
        <f t="shared" si="37"/>
        <v>0.45207615296241593</v>
      </c>
      <c r="K182" s="7">
        <f t="shared" si="38"/>
        <v>0.10997777777777772</v>
      </c>
      <c r="L182" s="19">
        <f t="shared" si="39"/>
        <v>1.8333333333333333</v>
      </c>
      <c r="M182" s="12">
        <f t="shared" si="40"/>
        <v>1.0604999999999993</v>
      </c>
      <c r="N182" s="1">
        <v>21405</v>
      </c>
      <c r="O182" s="33">
        <v>20020214</v>
      </c>
      <c r="P182">
        <v>131827</v>
      </c>
      <c r="Q182" s="1">
        <v>1314</v>
      </c>
      <c r="R182" s="33">
        <v>-66</v>
      </c>
      <c r="S182" s="12">
        <v>10.123</v>
      </c>
      <c r="T182" s="33">
        <v>-172</v>
      </c>
      <c r="U182" s="12">
        <v>20.468</v>
      </c>
      <c r="V182" s="44">
        <v>6.77</v>
      </c>
      <c r="W182" s="1">
        <v>13</v>
      </c>
      <c r="X182" s="1" t="s">
        <v>60</v>
      </c>
      <c r="AA182" s="32">
        <f t="shared" si="33"/>
        <v>-66.16871666666667</v>
      </c>
      <c r="AB182" s="32">
        <f t="shared" si="35"/>
        <v>-172.34113333333335</v>
      </c>
    </row>
    <row r="183" spans="1:28" ht="12.75">
      <c r="A183" s="17">
        <f t="shared" si="34"/>
        <v>168</v>
      </c>
      <c r="B183" s="37">
        <v>1.131</v>
      </c>
      <c r="C183" s="39">
        <v>135</v>
      </c>
      <c r="D183" s="10">
        <v>8</v>
      </c>
      <c r="E183" s="5">
        <v>1</v>
      </c>
      <c r="F183" s="5">
        <v>1</v>
      </c>
      <c r="G183" s="12">
        <v>8.13</v>
      </c>
      <c r="H183" s="12">
        <v>4.29</v>
      </c>
      <c r="I183" s="18">
        <f t="shared" si="36"/>
        <v>0.3982222222222223</v>
      </c>
      <c r="J183" s="18">
        <f t="shared" si="37"/>
        <v>0.44203228334116923</v>
      </c>
      <c r="K183" s="7">
        <f t="shared" si="38"/>
        <v>0.07736399999999982</v>
      </c>
      <c r="L183" s="19">
        <f t="shared" si="39"/>
        <v>1.8951048951048952</v>
      </c>
      <c r="M183" s="12">
        <f t="shared" si="40"/>
        <v>0.7460099999999983</v>
      </c>
      <c r="N183" s="1">
        <v>21405</v>
      </c>
      <c r="O183" s="33">
        <v>20020214</v>
      </c>
      <c r="P183">
        <v>134643</v>
      </c>
      <c r="Q183" s="1">
        <v>1344</v>
      </c>
      <c r="R183" s="33">
        <v>-66</v>
      </c>
      <c r="S183" s="12">
        <v>8.79</v>
      </c>
      <c r="T183" s="33">
        <v>-172</v>
      </c>
      <c r="U183" s="12">
        <v>13.775</v>
      </c>
      <c r="V183" s="44">
        <v>7.09</v>
      </c>
      <c r="W183" s="1">
        <v>12</v>
      </c>
      <c r="X183" s="1" t="s">
        <v>60</v>
      </c>
      <c r="AA183" s="32">
        <f t="shared" si="33"/>
        <v>-66.1465</v>
      </c>
      <c r="AB183" s="32">
        <f t="shared" si="35"/>
        <v>-172.22958333333332</v>
      </c>
    </row>
    <row r="184" spans="1:28" ht="12.75">
      <c r="A184" s="17">
        <f t="shared" si="34"/>
        <v>169</v>
      </c>
      <c r="B184" s="37">
        <v>2.424</v>
      </c>
      <c r="C184" s="39">
        <v>135</v>
      </c>
      <c r="D184" s="10">
        <v>8</v>
      </c>
      <c r="E184" s="5">
        <v>1</v>
      </c>
      <c r="F184" s="5">
        <v>1</v>
      </c>
      <c r="G184" s="12">
        <v>38.3</v>
      </c>
      <c r="H184" s="12">
        <v>20.4</v>
      </c>
      <c r="I184" s="18">
        <f t="shared" si="36"/>
        <v>1.8562962962962961</v>
      </c>
      <c r="J184" s="18">
        <f t="shared" si="37"/>
        <v>2.0605150707830537</v>
      </c>
      <c r="K184" s="7">
        <f t="shared" si="38"/>
        <v>0.4052325925925928</v>
      </c>
      <c r="L184" s="19">
        <f t="shared" si="39"/>
        <v>1.8774509803921569</v>
      </c>
      <c r="M184" s="12">
        <f t="shared" si="40"/>
        <v>3.907600000000002</v>
      </c>
      <c r="N184" s="1">
        <v>21405</v>
      </c>
      <c r="O184" s="33">
        <v>20020214</v>
      </c>
      <c r="P184">
        <v>141726</v>
      </c>
      <c r="Q184" s="1">
        <v>1416</v>
      </c>
      <c r="R184" s="33">
        <v>-66</v>
      </c>
      <c r="S184" s="12">
        <v>4.267</v>
      </c>
      <c r="T184" s="33">
        <v>-172</v>
      </c>
      <c r="U184" s="12">
        <v>13.798</v>
      </c>
      <c r="V184" s="44">
        <v>7.09</v>
      </c>
      <c r="W184" s="1">
        <v>12</v>
      </c>
      <c r="X184" s="1" t="s">
        <v>60</v>
      </c>
      <c r="AA184" s="32">
        <f t="shared" si="33"/>
        <v>-66.07111666666667</v>
      </c>
      <c r="AB184" s="32">
        <f t="shared" si="35"/>
        <v>-172.22996666666666</v>
      </c>
    </row>
    <row r="185" spans="1:28" ht="12.75">
      <c r="A185" s="17">
        <f t="shared" si="34"/>
        <v>170</v>
      </c>
      <c r="B185" s="37">
        <v>2.597</v>
      </c>
      <c r="C185" s="39">
        <v>135</v>
      </c>
      <c r="D185" s="10">
        <v>8</v>
      </c>
      <c r="E185" s="5">
        <v>1</v>
      </c>
      <c r="F185" s="5">
        <v>1</v>
      </c>
      <c r="G185" s="12">
        <v>45</v>
      </c>
      <c r="H185" s="12">
        <v>22.8</v>
      </c>
      <c r="I185" s="18">
        <f t="shared" si="36"/>
        <v>2.3022222222222224</v>
      </c>
      <c r="J185" s="18">
        <f t="shared" si="37"/>
        <v>2.5554991380661343</v>
      </c>
      <c r="K185" s="7">
        <f t="shared" si="38"/>
        <v>0.22536888888888904</v>
      </c>
      <c r="L185" s="19">
        <f t="shared" si="39"/>
        <v>1.9736842105263157</v>
      </c>
      <c r="M185" s="12">
        <f t="shared" si="40"/>
        <v>2.1732000000000014</v>
      </c>
      <c r="N185" s="1">
        <v>21405</v>
      </c>
      <c r="O185" s="33">
        <v>20020214</v>
      </c>
      <c r="P185">
        <v>144812</v>
      </c>
      <c r="Q185" s="1">
        <v>1447</v>
      </c>
      <c r="R185" s="33">
        <v>-65</v>
      </c>
      <c r="S185" s="12">
        <v>59.991</v>
      </c>
      <c r="T185" s="33">
        <v>-172</v>
      </c>
      <c r="U185" s="12">
        <v>12.637</v>
      </c>
      <c r="V185" s="44">
        <v>7.09</v>
      </c>
      <c r="W185" s="1">
        <v>12</v>
      </c>
      <c r="X185" s="1" t="s">
        <v>60</v>
      </c>
      <c r="AA185" s="32">
        <f t="shared" si="33"/>
        <v>-65.99985</v>
      </c>
      <c r="AB185" s="32">
        <f t="shared" si="35"/>
        <v>-172.21061666666668</v>
      </c>
    </row>
    <row r="186" spans="1:28" ht="12.75">
      <c r="A186" s="17">
        <f t="shared" si="34"/>
        <v>171</v>
      </c>
      <c r="B186" s="37">
        <v>2.491</v>
      </c>
      <c r="C186" s="39">
        <v>135</v>
      </c>
      <c r="D186" s="10">
        <v>8</v>
      </c>
      <c r="E186" s="5">
        <v>1</v>
      </c>
      <c r="F186" s="5">
        <v>1</v>
      </c>
      <c r="G186" s="12">
        <v>42.4</v>
      </c>
      <c r="H186" s="12">
        <v>21.9</v>
      </c>
      <c r="I186" s="18">
        <f t="shared" si="36"/>
        <v>2.125925925925926</v>
      </c>
      <c r="J186" s="18">
        <f t="shared" si="37"/>
        <v>2.3598077626286376</v>
      </c>
      <c r="K186" s="7">
        <f t="shared" si="38"/>
        <v>0.30189185185185163</v>
      </c>
      <c r="L186" s="19">
        <f t="shared" si="39"/>
        <v>1.9360730593607307</v>
      </c>
      <c r="M186" s="12">
        <f t="shared" si="40"/>
        <v>2.9110999999999976</v>
      </c>
      <c r="N186" s="1">
        <v>21405</v>
      </c>
      <c r="O186" s="33">
        <v>20020214</v>
      </c>
      <c r="P186">
        <v>151831</v>
      </c>
      <c r="Q186" s="1">
        <v>1517</v>
      </c>
      <c r="R186" s="33">
        <v>-65</v>
      </c>
      <c r="S186" s="12">
        <v>56.848</v>
      </c>
      <c r="T186" s="33">
        <v>-172</v>
      </c>
      <c r="U186" s="12">
        <v>11.062</v>
      </c>
      <c r="V186" s="44">
        <v>7.09</v>
      </c>
      <c r="W186" s="1">
        <v>12</v>
      </c>
      <c r="X186" s="1" t="s">
        <v>60</v>
      </c>
      <c r="AA186" s="32">
        <f t="shared" si="33"/>
        <v>-65.94746666666667</v>
      </c>
      <c r="AB186" s="32">
        <f t="shared" si="35"/>
        <v>-172.18436666666668</v>
      </c>
    </row>
    <row r="187" spans="1:28" ht="12.75">
      <c r="A187" s="17">
        <f t="shared" si="34"/>
        <v>172</v>
      </c>
      <c r="B187" s="37">
        <v>1.612</v>
      </c>
      <c r="C187" s="39">
        <v>135</v>
      </c>
      <c r="D187" s="10">
        <v>8</v>
      </c>
      <c r="E187" s="5">
        <v>1</v>
      </c>
      <c r="F187" s="5">
        <v>1</v>
      </c>
      <c r="G187" s="12">
        <v>13.7</v>
      </c>
      <c r="H187" s="12">
        <v>6.99</v>
      </c>
      <c r="I187" s="18">
        <f t="shared" si="36"/>
        <v>0.6958518518518517</v>
      </c>
      <c r="J187" s="18">
        <f t="shared" si="37"/>
        <v>0.7724053701091782</v>
      </c>
      <c r="K187" s="7">
        <f t="shared" si="38"/>
        <v>0.0790543703703705</v>
      </c>
      <c r="L187" s="19">
        <f t="shared" si="39"/>
        <v>1.959942775393419</v>
      </c>
      <c r="M187" s="12">
        <f t="shared" si="40"/>
        <v>0.7623100000000012</v>
      </c>
      <c r="N187" s="1">
        <v>21405</v>
      </c>
      <c r="O187" s="33">
        <v>20020214</v>
      </c>
      <c r="P187">
        <v>154739</v>
      </c>
      <c r="Q187" s="1">
        <v>1547</v>
      </c>
      <c r="R187" s="33">
        <v>-65</v>
      </c>
      <c r="S187" s="12">
        <v>52.663</v>
      </c>
      <c r="T187" s="33">
        <v>-172</v>
      </c>
      <c r="U187" s="12">
        <v>10.961</v>
      </c>
      <c r="V187" s="44">
        <v>7.09</v>
      </c>
      <c r="W187" s="1">
        <v>12</v>
      </c>
      <c r="X187" s="1" t="s">
        <v>60</v>
      </c>
      <c r="AA187" s="32">
        <f t="shared" si="33"/>
        <v>-65.87771666666667</v>
      </c>
      <c r="AB187" s="32">
        <f t="shared" si="35"/>
        <v>-172.18268333333333</v>
      </c>
    </row>
    <row r="188" spans="1:28" ht="12.75">
      <c r="A188" s="17">
        <f t="shared" si="34"/>
        <v>173</v>
      </c>
      <c r="B188" s="37">
        <v>1.417</v>
      </c>
      <c r="C188" s="39">
        <v>135</v>
      </c>
      <c r="D188" s="10">
        <v>8</v>
      </c>
      <c r="E188" s="5">
        <v>1</v>
      </c>
      <c r="F188" s="5">
        <v>1</v>
      </c>
      <c r="G188" s="12">
        <v>11.4</v>
      </c>
      <c r="H188" s="12">
        <v>6.17</v>
      </c>
      <c r="I188" s="18">
        <f t="shared" si="36"/>
        <v>0.5423703703703704</v>
      </c>
      <c r="J188" s="18">
        <f t="shared" si="37"/>
        <v>0.6020387609047694</v>
      </c>
      <c r="K188" s="7">
        <f t="shared" si="38"/>
        <v>0.14163125925925918</v>
      </c>
      <c r="L188" s="19">
        <f t="shared" si="39"/>
        <v>1.847649918962723</v>
      </c>
      <c r="M188" s="12">
        <f t="shared" si="40"/>
        <v>1.3657299999999992</v>
      </c>
      <c r="N188" s="1">
        <v>21405</v>
      </c>
      <c r="O188" s="33">
        <v>20020214</v>
      </c>
      <c r="P188">
        <v>161810</v>
      </c>
      <c r="Q188" s="1">
        <v>1614</v>
      </c>
      <c r="R188" s="33">
        <v>-65</v>
      </c>
      <c r="S188" s="12">
        <v>48.322</v>
      </c>
      <c r="T188" s="33">
        <v>-172</v>
      </c>
      <c r="U188" s="12">
        <v>10.766</v>
      </c>
      <c r="V188" s="44">
        <v>7.09</v>
      </c>
      <c r="W188" s="1">
        <v>12</v>
      </c>
      <c r="X188" s="1" t="s">
        <v>60</v>
      </c>
      <c r="AA188" s="32">
        <f t="shared" si="33"/>
        <v>-65.80536666666667</v>
      </c>
      <c r="AB188" s="32">
        <f t="shared" si="35"/>
        <v>-172.17943333333332</v>
      </c>
    </row>
    <row r="189" spans="1:28" ht="12.75">
      <c r="A189" s="17">
        <f t="shared" si="34"/>
        <v>174</v>
      </c>
      <c r="B189" s="37">
        <v>1.157</v>
      </c>
      <c r="C189" s="39">
        <v>135</v>
      </c>
      <c r="D189" s="10">
        <v>8</v>
      </c>
      <c r="E189" s="5">
        <v>1</v>
      </c>
      <c r="F189" s="5">
        <v>1</v>
      </c>
      <c r="G189" s="12">
        <v>9.97</v>
      </c>
      <c r="H189" s="12">
        <v>5.25</v>
      </c>
      <c r="I189" s="18">
        <f t="shared" si="36"/>
        <v>0.4894814814814816</v>
      </c>
      <c r="J189" s="18">
        <f t="shared" si="37"/>
        <v>0.5433313482735205</v>
      </c>
      <c r="K189" s="7">
        <f t="shared" si="38"/>
        <v>0.09252962962962952</v>
      </c>
      <c r="L189" s="19">
        <f t="shared" si="39"/>
        <v>1.899047619047619</v>
      </c>
      <c r="M189" s="12">
        <f t="shared" si="40"/>
        <v>0.8922499999999989</v>
      </c>
      <c r="N189" s="1">
        <v>21405</v>
      </c>
      <c r="O189" s="33">
        <v>20020214</v>
      </c>
      <c r="P189">
        <v>164839</v>
      </c>
      <c r="Q189" s="1">
        <v>1645</v>
      </c>
      <c r="R189" s="33">
        <v>-65</v>
      </c>
      <c r="S189" s="12">
        <v>48.319</v>
      </c>
      <c r="T189" s="33">
        <v>-172</v>
      </c>
      <c r="U189" s="12">
        <v>6.001</v>
      </c>
      <c r="V189" s="44">
        <v>7.09</v>
      </c>
      <c r="W189" s="1">
        <v>12</v>
      </c>
      <c r="X189" s="1" t="s">
        <v>60</v>
      </c>
      <c r="AA189" s="32">
        <f t="shared" si="33"/>
        <v>-65.80531666666667</v>
      </c>
      <c r="AB189" s="32">
        <f t="shared" si="35"/>
        <v>-172.10001666666668</v>
      </c>
    </row>
    <row r="190" spans="1:28" ht="12.75">
      <c r="A190" s="17">
        <f t="shared" si="34"/>
        <v>175</v>
      </c>
      <c r="B190" s="37">
        <v>2.045</v>
      </c>
      <c r="C190" s="39">
        <v>135</v>
      </c>
      <c r="D190" s="10">
        <v>8</v>
      </c>
      <c r="E190" s="5">
        <v>1</v>
      </c>
      <c r="F190" s="5">
        <v>1</v>
      </c>
      <c r="G190" s="12">
        <v>28.6</v>
      </c>
      <c r="H190" s="12">
        <v>14.7</v>
      </c>
      <c r="I190" s="18">
        <f t="shared" si="36"/>
        <v>1.4414814814814818</v>
      </c>
      <c r="J190" s="18">
        <f t="shared" si="37"/>
        <v>1.6000647756360031</v>
      </c>
      <c r="K190" s="7">
        <f t="shared" si="38"/>
        <v>0.1881496296296292</v>
      </c>
      <c r="L190" s="19">
        <f t="shared" si="39"/>
        <v>1.9455782312925172</v>
      </c>
      <c r="M190" s="12">
        <f t="shared" si="40"/>
        <v>1.8142999999999958</v>
      </c>
      <c r="N190" s="1">
        <v>21405</v>
      </c>
      <c r="O190" s="33">
        <v>20020214</v>
      </c>
      <c r="P190">
        <v>171706</v>
      </c>
      <c r="Q190" s="1">
        <v>1714</v>
      </c>
      <c r="R190" s="33">
        <v>-65</v>
      </c>
      <c r="S190" s="12">
        <v>52.642</v>
      </c>
      <c r="T190" s="33">
        <v>-172</v>
      </c>
      <c r="U190" s="12">
        <v>6.58</v>
      </c>
      <c r="V190" s="44">
        <v>7.09</v>
      </c>
      <c r="W190" s="1">
        <v>12</v>
      </c>
      <c r="X190" s="1" t="s">
        <v>60</v>
      </c>
      <c r="AA190" s="32">
        <f t="shared" si="33"/>
        <v>-65.87736666666666</v>
      </c>
      <c r="AB190" s="32">
        <f t="shared" si="35"/>
        <v>-172.10966666666667</v>
      </c>
    </row>
    <row r="191" spans="1:28" ht="12.75">
      <c r="A191" s="17">
        <f t="shared" si="34"/>
        <v>176</v>
      </c>
      <c r="B191" s="37" t="s">
        <v>93</v>
      </c>
      <c r="C191" s="37" t="s">
        <v>93</v>
      </c>
      <c r="D191" s="37" t="s">
        <v>93</v>
      </c>
      <c r="E191" s="37" t="s">
        <v>93</v>
      </c>
      <c r="F191" s="37" t="s">
        <v>93</v>
      </c>
      <c r="G191" s="37" t="s">
        <v>93</v>
      </c>
      <c r="H191" s="37" t="s">
        <v>93</v>
      </c>
      <c r="I191" s="37" t="s">
        <v>93</v>
      </c>
      <c r="J191" s="37" t="s">
        <v>93</v>
      </c>
      <c r="K191" s="37" t="s">
        <v>93</v>
      </c>
      <c r="L191" s="37" t="s">
        <v>93</v>
      </c>
      <c r="M191" s="37" t="s">
        <v>93</v>
      </c>
      <c r="N191" s="37" t="s">
        <v>93</v>
      </c>
      <c r="O191" s="47" t="s">
        <v>91</v>
      </c>
      <c r="P191" t="s">
        <v>90</v>
      </c>
      <c r="Q191" s="37" t="s">
        <v>93</v>
      </c>
      <c r="R191" s="37" t="s">
        <v>93</v>
      </c>
      <c r="S191" s="37" t="s">
        <v>93</v>
      </c>
      <c r="T191" s="37" t="s">
        <v>93</v>
      </c>
      <c r="U191" s="35" t="s">
        <v>93</v>
      </c>
      <c r="V191" s="44">
        <v>7.09</v>
      </c>
      <c r="W191" s="35" t="s">
        <v>93</v>
      </c>
      <c r="X191" s="35" t="s">
        <v>93</v>
      </c>
      <c r="AA191" s="32"/>
      <c r="AB191" s="32"/>
    </row>
    <row r="192" spans="1:28" ht="12.75">
      <c r="A192" s="17">
        <f t="shared" si="34"/>
        <v>177</v>
      </c>
      <c r="B192" s="37">
        <v>1.732</v>
      </c>
      <c r="C192" s="39">
        <v>135</v>
      </c>
      <c r="D192" s="10">
        <v>8</v>
      </c>
      <c r="E192" s="5">
        <v>1</v>
      </c>
      <c r="F192" s="5">
        <v>1</v>
      </c>
      <c r="G192" s="12">
        <v>19.6</v>
      </c>
      <c r="H192" s="12">
        <v>9.92</v>
      </c>
      <c r="I192" s="18">
        <f aca="true" t="shared" si="41" ref="I192:I220">$E$10*(+G192-H192)*(D192/C192)*E192</f>
        <v>1.003851851851852</v>
      </c>
      <c r="J192" s="18">
        <f aca="true" t="shared" si="42" ref="J192:J220">$E$10*(+G192-H192)*(D192/C192)*E192*(7.87/V192)</f>
        <v>1.1142897142558639</v>
      </c>
      <c r="K192" s="7">
        <f t="shared" si="38"/>
        <v>0.0958719999999999</v>
      </c>
      <c r="L192" s="19">
        <f t="shared" si="39"/>
        <v>1.9758064516129035</v>
      </c>
      <c r="M192" s="12">
        <f t="shared" si="40"/>
        <v>0.9244799999999991</v>
      </c>
      <c r="N192" s="1">
        <v>21405</v>
      </c>
      <c r="O192" s="33">
        <v>20020214</v>
      </c>
      <c r="P192">
        <v>174826</v>
      </c>
      <c r="Q192" s="1">
        <v>1745</v>
      </c>
      <c r="R192" s="33">
        <v>-65</v>
      </c>
      <c r="S192" s="12">
        <v>57.183</v>
      </c>
      <c r="T192" s="33">
        <v>-172</v>
      </c>
      <c r="U192" s="12">
        <v>6.819</v>
      </c>
      <c r="V192" s="44">
        <v>7.09</v>
      </c>
      <c r="W192" s="1">
        <v>12</v>
      </c>
      <c r="X192" s="1" t="s">
        <v>60</v>
      </c>
      <c r="AA192" s="32">
        <f t="shared" si="33"/>
        <v>-65.95305</v>
      </c>
      <c r="AB192" s="32">
        <f t="shared" si="35"/>
        <v>-172.11365</v>
      </c>
    </row>
    <row r="193" spans="1:28" ht="12.75">
      <c r="A193" s="17">
        <f t="shared" si="34"/>
        <v>178</v>
      </c>
      <c r="B193" s="37">
        <v>1.729</v>
      </c>
      <c r="C193" s="39">
        <v>135</v>
      </c>
      <c r="D193" s="10">
        <v>8</v>
      </c>
      <c r="E193" s="5">
        <v>1</v>
      </c>
      <c r="F193" s="5">
        <v>1</v>
      </c>
      <c r="G193" s="12">
        <v>26.1</v>
      </c>
      <c r="H193" s="12">
        <v>13.6</v>
      </c>
      <c r="I193" s="18">
        <f t="shared" si="41"/>
        <v>1.2962962962962965</v>
      </c>
      <c r="J193" s="18">
        <f t="shared" si="42"/>
        <v>1.438907172334535</v>
      </c>
      <c r="K193" s="7">
        <f t="shared" si="38"/>
        <v>0.2113896296296292</v>
      </c>
      <c r="L193" s="19">
        <f t="shared" si="39"/>
        <v>1.9191176470588236</v>
      </c>
      <c r="M193" s="12">
        <f t="shared" si="40"/>
        <v>2.0383999999999958</v>
      </c>
      <c r="N193" s="1">
        <v>21405</v>
      </c>
      <c r="O193" s="33">
        <v>20020214</v>
      </c>
      <c r="P193">
        <v>181933</v>
      </c>
      <c r="Q193" s="1">
        <v>1815</v>
      </c>
      <c r="R193" s="33">
        <v>-66</v>
      </c>
      <c r="S193" s="12">
        <v>1.305</v>
      </c>
      <c r="T193" s="33">
        <v>-172</v>
      </c>
      <c r="U193" s="12">
        <v>7.076</v>
      </c>
      <c r="V193" s="44">
        <v>7.09</v>
      </c>
      <c r="W193" s="1">
        <v>12</v>
      </c>
      <c r="X193" s="1" t="s">
        <v>60</v>
      </c>
      <c r="AA193" s="32">
        <f t="shared" si="33"/>
        <v>-66.02175</v>
      </c>
      <c r="AB193" s="32">
        <f t="shared" si="35"/>
        <v>-172.11793333333333</v>
      </c>
    </row>
    <row r="194" spans="1:28" ht="12.75">
      <c r="A194" s="17">
        <f t="shared" si="34"/>
        <v>179</v>
      </c>
      <c r="B194" s="37">
        <v>1.88</v>
      </c>
      <c r="C194" s="39">
        <v>135</v>
      </c>
      <c r="D194" s="10">
        <v>8</v>
      </c>
      <c r="E194" s="5">
        <v>1</v>
      </c>
      <c r="F194" s="5">
        <v>1</v>
      </c>
      <c r="G194" s="12">
        <v>40.5</v>
      </c>
      <c r="H194" s="12">
        <v>20.7</v>
      </c>
      <c r="I194" s="18">
        <f t="shared" si="41"/>
        <v>2.0533333333333332</v>
      </c>
      <c r="J194" s="18">
        <f t="shared" si="42"/>
        <v>2.2792289609779033</v>
      </c>
      <c r="K194" s="7">
        <f t="shared" si="38"/>
        <v>0.24145333333333321</v>
      </c>
      <c r="L194" s="19">
        <f t="shared" si="39"/>
        <v>1.9565217391304348</v>
      </c>
      <c r="M194" s="12">
        <f t="shared" si="40"/>
        <v>2.3282999999999987</v>
      </c>
      <c r="N194" s="1">
        <v>21405</v>
      </c>
      <c r="O194" s="33">
        <v>20020214</v>
      </c>
      <c r="P194">
        <v>184749</v>
      </c>
      <c r="Q194" s="1">
        <v>1844</v>
      </c>
      <c r="R194" s="33">
        <v>-65</v>
      </c>
      <c r="S194" s="12">
        <v>57.772</v>
      </c>
      <c r="T194" s="33">
        <v>-172</v>
      </c>
      <c r="U194" s="12">
        <v>9.916</v>
      </c>
      <c r="V194" s="44">
        <v>7.09</v>
      </c>
      <c r="W194" s="1">
        <v>12</v>
      </c>
      <c r="X194" s="1" t="s">
        <v>60</v>
      </c>
      <c r="AA194" s="32">
        <f t="shared" si="33"/>
        <v>-65.96286666666667</v>
      </c>
      <c r="AB194" s="32">
        <f t="shared" si="35"/>
        <v>-172.16526666666667</v>
      </c>
    </row>
    <row r="195" spans="1:28" ht="12.75">
      <c r="A195" s="17">
        <f t="shared" si="34"/>
        <v>180</v>
      </c>
      <c r="B195" s="37">
        <v>2.624</v>
      </c>
      <c r="C195" s="39">
        <v>135</v>
      </c>
      <c r="D195" s="10">
        <v>8</v>
      </c>
      <c r="E195" s="5">
        <v>1</v>
      </c>
      <c r="F195" s="5">
        <v>1</v>
      </c>
      <c r="G195" s="12">
        <v>43.5</v>
      </c>
      <c r="H195" s="12">
        <v>22.1</v>
      </c>
      <c r="I195" s="18">
        <f t="shared" si="41"/>
        <v>2.219259259259259</v>
      </c>
      <c r="J195" s="18">
        <f t="shared" si="42"/>
        <v>2.5798479129055196</v>
      </c>
      <c r="K195" s="7">
        <f t="shared" si="38"/>
        <v>0.23073037037037092</v>
      </c>
      <c r="L195" s="19">
        <f t="shared" si="39"/>
        <v>1.9683257918552035</v>
      </c>
      <c r="M195" s="12">
        <f t="shared" si="40"/>
        <v>2.224900000000005</v>
      </c>
      <c r="N195" s="1">
        <v>21420</v>
      </c>
      <c r="O195" s="33">
        <v>20020215</v>
      </c>
      <c r="P195">
        <v>80254</v>
      </c>
      <c r="Q195" s="1">
        <v>800</v>
      </c>
      <c r="R195" s="33">
        <v>-65</v>
      </c>
      <c r="S195" s="12">
        <v>59.2704</v>
      </c>
      <c r="T195" s="33">
        <v>-172</v>
      </c>
      <c r="U195" s="12">
        <v>15.672</v>
      </c>
      <c r="V195" s="44">
        <v>6.77</v>
      </c>
      <c r="W195" s="1">
        <v>13</v>
      </c>
      <c r="X195" s="43" t="s">
        <v>73</v>
      </c>
      <c r="AA195" s="32">
        <f t="shared" si="33"/>
        <v>-65.98784</v>
      </c>
      <c r="AB195" s="32">
        <f t="shared" si="35"/>
        <v>-172.2612</v>
      </c>
    </row>
    <row r="196" spans="1:28" ht="12.75">
      <c r="A196" s="17">
        <f t="shared" si="34"/>
        <v>181</v>
      </c>
      <c r="B196" s="37">
        <v>2.632</v>
      </c>
      <c r="C196" s="39">
        <v>135</v>
      </c>
      <c r="D196" s="10">
        <v>8</v>
      </c>
      <c r="E196" s="5">
        <v>1</v>
      </c>
      <c r="F196" s="5">
        <v>1</v>
      </c>
      <c r="G196" s="12">
        <v>45</v>
      </c>
      <c r="H196" s="12">
        <v>21.9</v>
      </c>
      <c r="I196" s="18">
        <f t="shared" si="41"/>
        <v>2.395555555555556</v>
      </c>
      <c r="J196" s="18">
        <f t="shared" si="42"/>
        <v>2.7847891022484825</v>
      </c>
      <c r="K196" s="7">
        <f t="shared" si="38"/>
        <v>0.032262222222221824</v>
      </c>
      <c r="L196" s="19">
        <f t="shared" si="39"/>
        <v>2.0547945205479454</v>
      </c>
      <c r="M196" s="12">
        <f t="shared" si="40"/>
        <v>0.31109999999999616</v>
      </c>
      <c r="N196" s="1">
        <v>21420</v>
      </c>
      <c r="O196" s="33">
        <v>20020215</v>
      </c>
      <c r="P196">
        <v>82935</v>
      </c>
      <c r="Q196" s="1">
        <v>826</v>
      </c>
      <c r="R196" s="33">
        <v>-66</v>
      </c>
      <c r="S196" s="12">
        <v>0.6058</v>
      </c>
      <c r="T196" s="33">
        <v>-172</v>
      </c>
      <c r="U196" s="12">
        <v>14.3778</v>
      </c>
      <c r="V196" s="44">
        <v>6.77</v>
      </c>
      <c r="W196" s="1">
        <v>13</v>
      </c>
      <c r="X196" s="1" t="s">
        <v>60</v>
      </c>
      <c r="AA196" s="32">
        <f t="shared" si="33"/>
        <v>-66.01009666666667</v>
      </c>
      <c r="AB196" s="32">
        <f t="shared" si="35"/>
        <v>-172.23963</v>
      </c>
    </row>
    <row r="197" spans="1:28" ht="12.75">
      <c r="A197" s="17">
        <f t="shared" si="34"/>
        <v>182</v>
      </c>
      <c r="B197" s="37">
        <v>2.159</v>
      </c>
      <c r="C197" s="39">
        <v>135</v>
      </c>
      <c r="D197" s="10">
        <v>8</v>
      </c>
      <c r="E197" s="5">
        <v>1</v>
      </c>
      <c r="F197" s="5">
        <v>1</v>
      </c>
      <c r="G197" s="12">
        <v>33.6</v>
      </c>
      <c r="H197" s="12">
        <v>15.8</v>
      </c>
      <c r="I197" s="18">
        <f t="shared" si="41"/>
        <v>1.8459259259259262</v>
      </c>
      <c r="J197" s="18">
        <f t="shared" si="42"/>
        <v>2.145854806061601</v>
      </c>
      <c r="K197" s="7">
        <f t="shared" si="38"/>
        <v>-0.09434962962963006</v>
      </c>
      <c r="L197" s="19">
        <f t="shared" si="39"/>
        <v>2.1265822784810124</v>
      </c>
      <c r="M197" s="12">
        <f t="shared" si="40"/>
        <v>-0.9098000000000042</v>
      </c>
      <c r="N197" s="1">
        <v>21420</v>
      </c>
      <c r="O197" s="33">
        <v>20020215</v>
      </c>
      <c r="P197">
        <v>90127</v>
      </c>
      <c r="Q197" s="1">
        <v>858</v>
      </c>
      <c r="R197" s="33">
        <v>-66</v>
      </c>
      <c r="S197" s="12">
        <v>2.5871</v>
      </c>
      <c r="T197" s="33">
        <v>-172</v>
      </c>
      <c r="U197" s="12">
        <v>9.5871</v>
      </c>
      <c r="V197" s="44">
        <v>6.77</v>
      </c>
      <c r="W197" s="1">
        <v>13</v>
      </c>
      <c r="X197" s="1" t="s">
        <v>60</v>
      </c>
      <c r="AA197" s="32">
        <f t="shared" si="33"/>
        <v>-66.04311833333334</v>
      </c>
      <c r="AB197" s="32">
        <f t="shared" si="35"/>
        <v>-172.159785</v>
      </c>
    </row>
    <row r="198" spans="1:28" ht="12.75">
      <c r="A198" s="17">
        <f t="shared" si="34"/>
        <v>183</v>
      </c>
      <c r="B198" s="37">
        <v>2.245</v>
      </c>
      <c r="C198" s="39">
        <v>135</v>
      </c>
      <c r="D198" s="10">
        <v>8</v>
      </c>
      <c r="E198" s="5">
        <v>1</v>
      </c>
      <c r="F198" s="5">
        <v>1</v>
      </c>
      <c r="G198" s="12">
        <v>32.5</v>
      </c>
      <c r="H198" s="12">
        <v>16.1</v>
      </c>
      <c r="I198" s="18">
        <f t="shared" si="41"/>
        <v>1.7007407407407404</v>
      </c>
      <c r="J198" s="18">
        <f t="shared" si="42"/>
        <v>1.9770797089556318</v>
      </c>
      <c r="K198" s="7">
        <f t="shared" si="38"/>
        <v>0.08409333333333373</v>
      </c>
      <c r="L198" s="19">
        <f t="shared" si="39"/>
        <v>2.0186335403726705</v>
      </c>
      <c r="M198" s="12">
        <f t="shared" si="40"/>
        <v>0.8109000000000037</v>
      </c>
      <c r="N198" s="1">
        <v>21420</v>
      </c>
      <c r="O198" s="33">
        <v>20020215</v>
      </c>
      <c r="P198">
        <v>93049</v>
      </c>
      <c r="Q198" s="1">
        <v>927</v>
      </c>
      <c r="R198" s="33">
        <v>-66</v>
      </c>
      <c r="S198" s="12">
        <v>5.728</v>
      </c>
      <c r="T198" s="33">
        <v>-172</v>
      </c>
      <c r="U198" s="12">
        <v>9.0041</v>
      </c>
      <c r="V198" s="44">
        <v>6.77</v>
      </c>
      <c r="W198" s="1">
        <v>13</v>
      </c>
      <c r="X198" s="1" t="s">
        <v>60</v>
      </c>
      <c r="AA198" s="32">
        <f t="shared" si="33"/>
        <v>-66.09546666666667</v>
      </c>
      <c r="AB198" s="32">
        <f t="shared" si="35"/>
        <v>-172.15006833333334</v>
      </c>
    </row>
    <row r="199" spans="1:28" ht="12.75">
      <c r="A199" s="17">
        <f t="shared" si="34"/>
        <v>184</v>
      </c>
      <c r="B199" s="37">
        <v>1.852</v>
      </c>
      <c r="C199" s="39">
        <v>135</v>
      </c>
      <c r="D199" s="10">
        <v>8</v>
      </c>
      <c r="E199" s="5">
        <v>1</v>
      </c>
      <c r="F199" s="5">
        <v>1</v>
      </c>
      <c r="G199" s="12">
        <v>22.1</v>
      </c>
      <c r="H199" s="12">
        <v>11.8</v>
      </c>
      <c r="I199" s="18">
        <f t="shared" si="41"/>
        <v>1.0681481481481483</v>
      </c>
      <c r="J199" s="18">
        <f t="shared" si="42"/>
        <v>1.2417025001367692</v>
      </c>
      <c r="K199" s="7">
        <f t="shared" si="38"/>
        <v>0.23999111111111107</v>
      </c>
      <c r="L199" s="19">
        <f t="shared" si="39"/>
        <v>1.8728813559322035</v>
      </c>
      <c r="M199" s="12">
        <f t="shared" si="40"/>
        <v>2.3141999999999996</v>
      </c>
      <c r="N199" s="1">
        <v>21420</v>
      </c>
      <c r="O199" s="33">
        <v>20020215</v>
      </c>
      <c r="P199">
        <v>100101</v>
      </c>
      <c r="Q199" s="1">
        <v>958</v>
      </c>
      <c r="R199" s="33">
        <v>-66</v>
      </c>
      <c r="S199" s="12">
        <v>8.8291</v>
      </c>
      <c r="T199" s="33">
        <v>-172</v>
      </c>
      <c r="U199" s="12">
        <v>8.9964</v>
      </c>
      <c r="V199" s="44">
        <v>6.77</v>
      </c>
      <c r="W199" s="1">
        <v>13</v>
      </c>
      <c r="X199" s="1" t="s">
        <v>60</v>
      </c>
      <c r="AA199" s="32">
        <f t="shared" si="33"/>
        <v>-66.14715166666667</v>
      </c>
      <c r="AB199" s="32">
        <f t="shared" si="35"/>
        <v>-172.14994</v>
      </c>
    </row>
    <row r="200" spans="1:28" ht="12.75">
      <c r="A200" s="17">
        <f t="shared" si="34"/>
        <v>185</v>
      </c>
      <c r="B200" s="37">
        <v>1.231</v>
      </c>
      <c r="C200" s="39">
        <v>135</v>
      </c>
      <c r="D200" s="10">
        <v>8</v>
      </c>
      <c r="E200" s="5">
        <v>1</v>
      </c>
      <c r="F200" s="5">
        <v>1</v>
      </c>
      <c r="G200" s="12">
        <v>10.4</v>
      </c>
      <c r="H200" s="12">
        <v>4.88</v>
      </c>
      <c r="I200" s="18">
        <f t="shared" si="41"/>
        <v>0.5724444444444444</v>
      </c>
      <c r="J200" s="18">
        <f t="shared" si="42"/>
        <v>0.6654560971606762</v>
      </c>
      <c r="K200" s="7">
        <f t="shared" si="38"/>
        <v>-0.03145125925925935</v>
      </c>
      <c r="L200" s="19">
        <f t="shared" si="39"/>
        <v>2.1311475409836067</v>
      </c>
      <c r="M200" s="12">
        <f t="shared" si="40"/>
        <v>-0.3032800000000009</v>
      </c>
      <c r="N200" s="1">
        <v>21420</v>
      </c>
      <c r="O200" s="33">
        <v>20020215</v>
      </c>
      <c r="P200">
        <v>103244</v>
      </c>
      <c r="Q200" s="1">
        <v>1029</v>
      </c>
      <c r="R200" s="33">
        <v>-66</v>
      </c>
      <c r="S200" s="12">
        <v>11.3451</v>
      </c>
      <c r="T200" s="33">
        <v>-172</v>
      </c>
      <c r="U200" s="12">
        <v>8.9386</v>
      </c>
      <c r="V200" s="44">
        <v>6.77</v>
      </c>
      <c r="W200" s="1">
        <v>13</v>
      </c>
      <c r="X200" s="1" t="s">
        <v>60</v>
      </c>
      <c r="AA200" s="32">
        <f t="shared" si="33"/>
        <v>-66.189085</v>
      </c>
      <c r="AB200" s="32">
        <f t="shared" si="35"/>
        <v>-172.14897666666667</v>
      </c>
    </row>
    <row r="201" spans="1:28" ht="12.75">
      <c r="A201" s="17">
        <f t="shared" si="34"/>
        <v>186</v>
      </c>
      <c r="B201" s="37">
        <v>1.095</v>
      </c>
      <c r="C201" s="39">
        <v>135</v>
      </c>
      <c r="D201" s="10">
        <v>8</v>
      </c>
      <c r="E201" s="5">
        <v>1</v>
      </c>
      <c r="F201" s="5">
        <v>1</v>
      </c>
      <c r="G201" s="12">
        <v>7.84</v>
      </c>
      <c r="H201" s="12">
        <v>4.11</v>
      </c>
      <c r="I201" s="18">
        <f t="shared" si="41"/>
        <v>0.3868148148148148</v>
      </c>
      <c r="J201" s="18">
        <f t="shared" si="42"/>
        <v>0.4496650801466163</v>
      </c>
      <c r="K201" s="7">
        <f t="shared" si="38"/>
        <v>0.06881674074074084</v>
      </c>
      <c r="L201" s="19">
        <f t="shared" si="39"/>
        <v>1.9075425790754257</v>
      </c>
      <c r="M201" s="12">
        <f t="shared" si="40"/>
        <v>0.663590000000001</v>
      </c>
      <c r="N201" s="1">
        <v>21420</v>
      </c>
      <c r="O201" s="33">
        <v>20020215</v>
      </c>
      <c r="P201">
        <v>110301</v>
      </c>
      <c r="Q201" s="1">
        <v>1100</v>
      </c>
      <c r="R201" s="33">
        <v>-66</v>
      </c>
      <c r="S201" s="12">
        <v>12.0006</v>
      </c>
      <c r="T201" s="33">
        <v>-172</v>
      </c>
      <c r="U201" s="12">
        <v>4.4728</v>
      </c>
      <c r="V201" s="44">
        <v>6.77</v>
      </c>
      <c r="W201" s="1">
        <v>13</v>
      </c>
      <c r="X201" s="1" t="s">
        <v>60</v>
      </c>
      <c r="AA201" s="32">
        <f t="shared" si="33"/>
        <v>-66.20001</v>
      </c>
      <c r="AB201" s="32">
        <f t="shared" si="35"/>
        <v>-172.07454666666666</v>
      </c>
    </row>
    <row r="202" spans="1:28" ht="12.75">
      <c r="A202" s="17">
        <f t="shared" si="34"/>
        <v>187</v>
      </c>
      <c r="B202" s="37">
        <v>1.735</v>
      </c>
      <c r="C202" s="39">
        <v>135</v>
      </c>
      <c r="D202" s="10">
        <v>8</v>
      </c>
      <c r="E202" s="5">
        <v>1</v>
      </c>
      <c r="F202" s="5">
        <v>1</v>
      </c>
      <c r="G202" s="12">
        <v>17.7</v>
      </c>
      <c r="H202" s="12">
        <v>8.14</v>
      </c>
      <c r="I202" s="18">
        <f t="shared" si="41"/>
        <v>0.9914074074074073</v>
      </c>
      <c r="J202" s="18">
        <f t="shared" si="42"/>
        <v>1.1524928059521855</v>
      </c>
      <c r="K202" s="7">
        <f t="shared" si="38"/>
        <v>-0.08901303703703686</v>
      </c>
      <c r="L202" s="19">
        <f t="shared" si="39"/>
        <v>2.1744471744471743</v>
      </c>
      <c r="M202" s="12">
        <f t="shared" si="40"/>
        <v>-0.8583399999999983</v>
      </c>
      <c r="N202" s="1">
        <v>21420</v>
      </c>
      <c r="O202" s="33">
        <v>20020215</v>
      </c>
      <c r="P202">
        <v>113220</v>
      </c>
      <c r="Q202" s="1">
        <v>1129</v>
      </c>
      <c r="R202" s="33">
        <v>-66</v>
      </c>
      <c r="S202" s="12">
        <v>10.992</v>
      </c>
      <c r="T202" s="33">
        <v>-172</v>
      </c>
      <c r="U202" s="12">
        <v>1.9803</v>
      </c>
      <c r="V202" s="44">
        <v>6.77</v>
      </c>
      <c r="W202" s="1">
        <v>13</v>
      </c>
      <c r="X202" s="1" t="s">
        <v>60</v>
      </c>
      <c r="AA202" s="32">
        <f t="shared" si="33"/>
        <v>-66.1832</v>
      </c>
      <c r="AB202" s="32">
        <f t="shared" si="35"/>
        <v>-172.033005</v>
      </c>
    </row>
    <row r="203" spans="1:28" ht="12.75">
      <c r="A203" s="17">
        <f t="shared" si="34"/>
        <v>188</v>
      </c>
      <c r="B203" s="37">
        <v>2.227</v>
      </c>
      <c r="C203" s="39">
        <v>135</v>
      </c>
      <c r="D203" s="10">
        <v>8</v>
      </c>
      <c r="E203" s="5">
        <v>1</v>
      </c>
      <c r="F203" s="5">
        <v>1</v>
      </c>
      <c r="G203" s="12">
        <v>34.1</v>
      </c>
      <c r="H203" s="12">
        <v>15.3</v>
      </c>
      <c r="I203" s="18">
        <f t="shared" si="41"/>
        <v>1.9496296296296296</v>
      </c>
      <c r="J203" s="18">
        <f t="shared" si="42"/>
        <v>2.266408446851578</v>
      </c>
      <c r="K203" s="7">
        <f t="shared" si="38"/>
        <v>-0.2534829629629632</v>
      </c>
      <c r="L203" s="19">
        <f t="shared" si="39"/>
        <v>2.2287581699346406</v>
      </c>
      <c r="M203" s="12">
        <f t="shared" si="40"/>
        <v>-2.444300000000002</v>
      </c>
      <c r="N203" s="1">
        <v>21420</v>
      </c>
      <c r="O203" s="33">
        <v>20020215</v>
      </c>
      <c r="P203">
        <v>120303</v>
      </c>
      <c r="Q203" s="1">
        <v>1159</v>
      </c>
      <c r="R203" s="33">
        <v>-66</v>
      </c>
      <c r="S203" s="12">
        <v>9.498</v>
      </c>
      <c r="T203" s="33">
        <v>-172</v>
      </c>
      <c r="U203" s="12">
        <v>2.004</v>
      </c>
      <c r="V203" s="44">
        <v>6.77</v>
      </c>
      <c r="W203" s="1">
        <v>13</v>
      </c>
      <c r="X203" s="1" t="s">
        <v>60</v>
      </c>
      <c r="AA203" s="32">
        <f t="shared" si="33"/>
        <v>-66.1583</v>
      </c>
      <c r="AB203" s="32">
        <f t="shared" si="35"/>
        <v>-172.0334</v>
      </c>
    </row>
    <row r="204" spans="1:28" ht="12.75">
      <c r="A204" s="17">
        <f t="shared" si="34"/>
        <v>189</v>
      </c>
      <c r="B204" s="37">
        <v>1.986</v>
      </c>
      <c r="C204" s="39">
        <v>135</v>
      </c>
      <c r="D204" s="10">
        <v>8</v>
      </c>
      <c r="E204" s="5">
        <v>1</v>
      </c>
      <c r="F204" s="5">
        <v>1</v>
      </c>
      <c r="G204" s="12">
        <v>31.3</v>
      </c>
      <c r="H204" s="12">
        <v>16.2</v>
      </c>
      <c r="I204" s="18">
        <f t="shared" si="41"/>
        <v>1.5659259259259262</v>
      </c>
      <c r="J204" s="18">
        <f t="shared" si="42"/>
        <v>1.8203599759286617</v>
      </c>
      <c r="K204" s="7">
        <f t="shared" si="38"/>
        <v>0.22999407407407413</v>
      </c>
      <c r="L204" s="19">
        <f t="shared" si="39"/>
        <v>1.932098765432099</v>
      </c>
      <c r="M204" s="12">
        <f t="shared" si="40"/>
        <v>2.2178000000000004</v>
      </c>
      <c r="N204" s="1">
        <v>21420</v>
      </c>
      <c r="O204" s="33">
        <v>20020215</v>
      </c>
      <c r="P204">
        <v>123158</v>
      </c>
      <c r="Q204" s="1">
        <v>1229</v>
      </c>
      <c r="R204" s="33">
        <v>-66</v>
      </c>
      <c r="S204" s="12">
        <v>7.773</v>
      </c>
      <c r="T204" s="33">
        <v>-172</v>
      </c>
      <c r="U204" s="12">
        <v>1.974</v>
      </c>
      <c r="V204" s="44">
        <v>6.77</v>
      </c>
      <c r="W204" s="1">
        <v>13</v>
      </c>
      <c r="X204" s="1" t="s">
        <v>60</v>
      </c>
      <c r="AA204" s="32">
        <f t="shared" si="33"/>
        <v>-66.12955</v>
      </c>
      <c r="AB204" s="32">
        <f t="shared" si="35"/>
        <v>-172.0329</v>
      </c>
    </row>
    <row r="205" spans="1:28" ht="12.75">
      <c r="A205" s="17">
        <f t="shared" si="34"/>
        <v>190</v>
      </c>
      <c r="B205" s="37">
        <v>1.885</v>
      </c>
      <c r="C205" s="39">
        <v>135</v>
      </c>
      <c r="D205" s="10">
        <v>8</v>
      </c>
      <c r="E205" s="5">
        <v>1</v>
      </c>
      <c r="F205" s="5">
        <v>1</v>
      </c>
      <c r="G205" s="12">
        <v>22.6</v>
      </c>
      <c r="H205" s="12">
        <v>12.3</v>
      </c>
      <c r="I205" s="18">
        <f t="shared" si="41"/>
        <v>1.0681481481481483</v>
      </c>
      <c r="J205" s="18">
        <f t="shared" si="42"/>
        <v>1.2417025001367692</v>
      </c>
      <c r="K205" s="7">
        <f t="shared" si="38"/>
        <v>0.2954207407407409</v>
      </c>
      <c r="L205" s="19">
        <f t="shared" si="39"/>
        <v>1.8373983739837398</v>
      </c>
      <c r="M205" s="12">
        <f t="shared" si="40"/>
        <v>2.848700000000001</v>
      </c>
      <c r="N205" s="1">
        <v>21420</v>
      </c>
      <c r="O205" s="33">
        <v>20020215</v>
      </c>
      <c r="P205">
        <v>130148</v>
      </c>
      <c r="Q205" s="1">
        <v>1258</v>
      </c>
      <c r="R205" s="33">
        <v>-66</v>
      </c>
      <c r="S205" s="12">
        <v>6.072</v>
      </c>
      <c r="T205" s="33">
        <v>-172</v>
      </c>
      <c r="U205" s="12">
        <v>1.9504</v>
      </c>
      <c r="V205" s="44">
        <v>6.77</v>
      </c>
      <c r="W205" s="1">
        <v>13</v>
      </c>
      <c r="X205" s="1" t="s">
        <v>60</v>
      </c>
      <c r="AA205" s="32">
        <f t="shared" si="33"/>
        <v>-66.1012</v>
      </c>
      <c r="AB205" s="32">
        <f t="shared" si="35"/>
        <v>-172.03250666666668</v>
      </c>
    </row>
    <row r="206" spans="1:28" ht="12.75">
      <c r="A206" s="17">
        <f t="shared" si="34"/>
        <v>191</v>
      </c>
      <c r="B206" s="37">
        <v>1.544</v>
      </c>
      <c r="C206" s="39">
        <v>135</v>
      </c>
      <c r="D206" s="10">
        <v>8</v>
      </c>
      <c r="E206" s="5">
        <v>1</v>
      </c>
      <c r="F206" s="5">
        <v>1</v>
      </c>
      <c r="G206" s="12">
        <v>18.5</v>
      </c>
      <c r="H206" s="12">
        <v>8.44</v>
      </c>
      <c r="I206" s="18">
        <f t="shared" si="41"/>
        <v>1.0432592592592593</v>
      </c>
      <c r="J206" s="18">
        <f t="shared" si="42"/>
        <v>1.2127696263471746</v>
      </c>
      <c r="K206" s="7">
        <f t="shared" si="38"/>
        <v>-0.10760711111111108</v>
      </c>
      <c r="L206" s="19">
        <f t="shared" si="39"/>
        <v>2.1919431279620856</v>
      </c>
      <c r="M206" s="12">
        <f t="shared" si="40"/>
        <v>-1.0376399999999997</v>
      </c>
      <c r="N206" s="1">
        <v>21420</v>
      </c>
      <c r="O206" s="33">
        <v>20020215</v>
      </c>
      <c r="P206">
        <v>133237</v>
      </c>
      <c r="Q206" s="1">
        <v>1327</v>
      </c>
      <c r="R206" s="33">
        <v>-66</v>
      </c>
      <c r="S206" s="12">
        <v>4.262</v>
      </c>
      <c r="T206" s="33">
        <v>-172</v>
      </c>
      <c r="U206" s="12">
        <v>1.952</v>
      </c>
      <c r="V206" s="44">
        <v>6.77</v>
      </c>
      <c r="W206" s="1">
        <v>13</v>
      </c>
      <c r="X206" s="1" t="s">
        <v>60</v>
      </c>
      <c r="AA206" s="32">
        <f t="shared" si="33"/>
        <v>-66.07103333333333</v>
      </c>
      <c r="AB206" s="32">
        <f t="shared" si="35"/>
        <v>-172.03253333333333</v>
      </c>
    </row>
    <row r="207" spans="1:28" ht="12.75">
      <c r="A207" s="17">
        <f t="shared" si="34"/>
        <v>192</v>
      </c>
      <c r="B207" s="37">
        <v>1.541</v>
      </c>
      <c r="C207" s="39">
        <v>135</v>
      </c>
      <c r="D207" s="10">
        <v>8</v>
      </c>
      <c r="E207" s="5">
        <v>1</v>
      </c>
      <c r="F207" s="5">
        <v>1</v>
      </c>
      <c r="G207" s="12">
        <v>16.7</v>
      </c>
      <c r="H207" s="12">
        <v>8.66</v>
      </c>
      <c r="I207" s="18">
        <f t="shared" si="41"/>
        <v>0.8337777777777777</v>
      </c>
      <c r="J207" s="18">
        <f t="shared" si="42"/>
        <v>0.9692512719514197</v>
      </c>
      <c r="K207" s="7">
        <f t="shared" si="38"/>
        <v>0.12626340740740738</v>
      </c>
      <c r="L207" s="19">
        <f t="shared" si="39"/>
        <v>1.9284064665127019</v>
      </c>
      <c r="M207" s="12">
        <f t="shared" si="40"/>
        <v>1.2175399999999996</v>
      </c>
      <c r="N207" s="1">
        <v>21420</v>
      </c>
      <c r="O207" s="33">
        <v>20020215</v>
      </c>
      <c r="P207">
        <v>140156</v>
      </c>
      <c r="Q207" s="1">
        <v>1358</v>
      </c>
      <c r="R207" s="33">
        <v>-66</v>
      </c>
      <c r="S207" s="12">
        <v>2.141</v>
      </c>
      <c r="T207" s="33">
        <v>-172</v>
      </c>
      <c r="U207" s="12">
        <v>1.993</v>
      </c>
      <c r="V207" s="44">
        <v>6.77</v>
      </c>
      <c r="W207" s="1">
        <v>13</v>
      </c>
      <c r="X207" s="1" t="s">
        <v>60</v>
      </c>
      <c r="AA207" s="32">
        <f t="shared" si="33"/>
        <v>-66.03568333333334</v>
      </c>
      <c r="AB207" s="32">
        <f t="shared" si="35"/>
        <v>-172.03321666666668</v>
      </c>
    </row>
    <row r="208" spans="1:28" ht="12.75">
      <c r="A208" s="17">
        <f t="shared" si="34"/>
        <v>193</v>
      </c>
      <c r="B208" s="37">
        <v>1.774</v>
      </c>
      <c r="C208" s="39">
        <v>135</v>
      </c>
      <c r="D208" s="10">
        <v>8</v>
      </c>
      <c r="E208" s="5">
        <v>1</v>
      </c>
      <c r="F208" s="5">
        <v>1</v>
      </c>
      <c r="G208" s="12">
        <v>20.6</v>
      </c>
      <c r="H208" s="12">
        <v>12</v>
      </c>
      <c r="I208" s="18">
        <f t="shared" si="41"/>
        <v>0.891851851851852</v>
      </c>
      <c r="J208" s="18">
        <f t="shared" si="42"/>
        <v>1.0367613107938074</v>
      </c>
      <c r="K208" s="7">
        <f t="shared" si="38"/>
        <v>0.43845925925925905</v>
      </c>
      <c r="L208" s="19">
        <f t="shared" si="39"/>
        <v>1.7166666666666668</v>
      </c>
      <c r="M208" s="12">
        <f t="shared" si="40"/>
        <v>4.227999999999998</v>
      </c>
      <c r="N208" s="1">
        <v>21420</v>
      </c>
      <c r="O208" s="33">
        <v>20020215</v>
      </c>
      <c r="P208">
        <v>143202</v>
      </c>
      <c r="Q208" s="1">
        <v>1428</v>
      </c>
      <c r="R208" s="33">
        <v>-66</v>
      </c>
      <c r="S208" s="12">
        <v>0.8105</v>
      </c>
      <c r="T208" s="33">
        <v>-172</v>
      </c>
      <c r="U208" s="12">
        <v>0.4292</v>
      </c>
      <c r="V208" s="44">
        <v>6.77</v>
      </c>
      <c r="W208" s="1">
        <v>13</v>
      </c>
      <c r="X208" s="1" t="s">
        <v>60</v>
      </c>
      <c r="AA208" s="32">
        <f t="shared" si="33"/>
        <v>-66.01350833333333</v>
      </c>
      <c r="AB208" s="32">
        <f t="shared" si="35"/>
        <v>-172.00715333333332</v>
      </c>
    </row>
    <row r="209" spans="1:28" ht="12.75">
      <c r="A209" s="17">
        <f t="shared" si="34"/>
        <v>194</v>
      </c>
      <c r="B209" s="37">
        <v>1.912</v>
      </c>
      <c r="C209" s="39">
        <v>135</v>
      </c>
      <c r="D209" s="10">
        <v>8</v>
      </c>
      <c r="E209" s="5">
        <v>1</v>
      </c>
      <c r="F209" s="5">
        <v>1</v>
      </c>
      <c r="G209" s="12">
        <v>33.8</v>
      </c>
      <c r="H209" s="12">
        <v>15.5</v>
      </c>
      <c r="I209" s="18">
        <f t="shared" si="41"/>
        <v>1.8977777777777773</v>
      </c>
      <c r="J209" s="18">
        <f t="shared" si="42"/>
        <v>2.206131626456589</v>
      </c>
      <c r="K209" s="7">
        <f t="shared" si="38"/>
        <v>-0.17945925925925918</v>
      </c>
      <c r="L209" s="19">
        <f t="shared" si="39"/>
        <v>2.1806451612903226</v>
      </c>
      <c r="M209" s="12">
        <f t="shared" si="40"/>
        <v>-1.7304999999999993</v>
      </c>
      <c r="N209" s="1">
        <v>21420</v>
      </c>
      <c r="O209" s="33">
        <v>20020215</v>
      </c>
      <c r="P209">
        <v>150312</v>
      </c>
      <c r="Q209" s="1">
        <v>1459</v>
      </c>
      <c r="R209" s="33">
        <v>-66</v>
      </c>
      <c r="S209" s="12">
        <v>4.378</v>
      </c>
      <c r="T209" s="33">
        <v>-171</v>
      </c>
      <c r="U209" s="12">
        <v>54.886</v>
      </c>
      <c r="V209" s="44">
        <v>6.77</v>
      </c>
      <c r="W209" s="1">
        <v>13</v>
      </c>
      <c r="X209" s="1" t="s">
        <v>60</v>
      </c>
      <c r="AA209" s="32">
        <f aca="true" t="shared" si="43" ref="AA209:AA272">R209-S209/60</f>
        <v>-66.07296666666667</v>
      </c>
      <c r="AB209" s="32">
        <f t="shared" si="35"/>
        <v>-171.91476666666668</v>
      </c>
    </row>
    <row r="210" spans="1:28" ht="12.75">
      <c r="A210" s="17">
        <f aca="true" t="shared" si="44" ref="A210:A273">A209+1</f>
        <v>195</v>
      </c>
      <c r="B210" s="37">
        <v>2.058</v>
      </c>
      <c r="C210" s="39">
        <v>135</v>
      </c>
      <c r="D210" s="10">
        <v>8</v>
      </c>
      <c r="E210" s="5">
        <v>1</v>
      </c>
      <c r="F210" s="5">
        <v>1</v>
      </c>
      <c r="G210" s="12">
        <v>20.3</v>
      </c>
      <c r="H210" s="12">
        <v>10.6</v>
      </c>
      <c r="I210" s="18">
        <f t="shared" si="41"/>
        <v>1.0059259259259261</v>
      </c>
      <c r="J210" s="18">
        <f t="shared" si="42"/>
        <v>1.1693703156627826</v>
      </c>
      <c r="K210" s="7">
        <f t="shared" si="38"/>
        <v>0.16918222222222215</v>
      </c>
      <c r="L210" s="19">
        <f t="shared" si="39"/>
        <v>1.9150943396226416</v>
      </c>
      <c r="M210" s="12">
        <f t="shared" si="40"/>
        <v>1.6313999999999993</v>
      </c>
      <c r="N210" s="1">
        <v>21420</v>
      </c>
      <c r="O210" s="33">
        <v>20020215</v>
      </c>
      <c r="P210">
        <v>153135</v>
      </c>
      <c r="Q210" s="1">
        <v>1528</v>
      </c>
      <c r="R210" s="33">
        <v>-66</v>
      </c>
      <c r="S210" s="12">
        <v>8.246</v>
      </c>
      <c r="T210" s="33">
        <v>-171</v>
      </c>
      <c r="U210" s="12">
        <v>49.193</v>
      </c>
      <c r="V210" s="44">
        <v>6.77</v>
      </c>
      <c r="W210" s="1">
        <v>13</v>
      </c>
      <c r="X210" s="1" t="s">
        <v>60</v>
      </c>
      <c r="AA210" s="32">
        <f t="shared" si="43"/>
        <v>-66.13743333333333</v>
      </c>
      <c r="AB210" s="32">
        <f t="shared" si="35"/>
        <v>-171.81988333333334</v>
      </c>
    </row>
    <row r="211" spans="1:28" ht="12.75">
      <c r="A211" s="17">
        <f t="shared" si="44"/>
        <v>196</v>
      </c>
      <c r="B211" s="37">
        <v>1.565</v>
      </c>
      <c r="C211" s="39">
        <v>135</v>
      </c>
      <c r="D211" s="10">
        <v>8</v>
      </c>
      <c r="E211" s="5">
        <v>1</v>
      </c>
      <c r="F211" s="5">
        <v>1</v>
      </c>
      <c r="G211" s="12">
        <v>16.4</v>
      </c>
      <c r="H211" s="12">
        <v>8.3</v>
      </c>
      <c r="I211" s="18">
        <f t="shared" si="41"/>
        <v>0.8399999999999999</v>
      </c>
      <c r="J211" s="18">
        <f t="shared" si="42"/>
        <v>0.9764844903988182</v>
      </c>
      <c r="K211" s="7">
        <f t="shared" si="38"/>
        <v>0.08013185185185226</v>
      </c>
      <c r="L211" s="19">
        <f t="shared" si="39"/>
        <v>1.975903614457831</v>
      </c>
      <c r="M211" s="12">
        <f t="shared" si="40"/>
        <v>0.7727000000000039</v>
      </c>
      <c r="N211" s="1">
        <v>21420</v>
      </c>
      <c r="O211" s="33">
        <v>20020215</v>
      </c>
      <c r="P211">
        <v>160140</v>
      </c>
      <c r="Q211" s="1">
        <v>1558</v>
      </c>
      <c r="R211" s="33">
        <v>-66</v>
      </c>
      <c r="S211" s="12">
        <v>8.915</v>
      </c>
      <c r="T211" s="33">
        <v>-171</v>
      </c>
      <c r="U211" s="12">
        <v>44.867</v>
      </c>
      <c r="V211" s="44">
        <v>6.77</v>
      </c>
      <c r="W211" s="1">
        <v>13</v>
      </c>
      <c r="X211" s="1" t="s">
        <v>60</v>
      </c>
      <c r="AA211" s="32">
        <f t="shared" si="43"/>
        <v>-66.14858333333333</v>
      </c>
      <c r="AB211" s="32">
        <f t="shared" si="35"/>
        <v>-171.74778333333333</v>
      </c>
    </row>
    <row r="212" spans="1:28" ht="12.75">
      <c r="A212" s="17">
        <f t="shared" si="44"/>
        <v>197</v>
      </c>
      <c r="B212" s="37">
        <v>1.029</v>
      </c>
      <c r="C212" s="39">
        <v>135</v>
      </c>
      <c r="D212" s="10">
        <v>8</v>
      </c>
      <c r="E212" s="5">
        <v>1</v>
      </c>
      <c r="F212" s="5">
        <v>1</v>
      </c>
      <c r="G212" s="12">
        <v>8.99</v>
      </c>
      <c r="H212" s="12">
        <v>4.61</v>
      </c>
      <c r="I212" s="18">
        <f t="shared" si="41"/>
        <v>0.45422222222222225</v>
      </c>
      <c r="J212" s="18">
        <f t="shared" si="42"/>
        <v>0.5280249466601018</v>
      </c>
      <c r="K212" s="7">
        <f t="shared" si="38"/>
        <v>0.05683896296296299</v>
      </c>
      <c r="L212" s="19">
        <f t="shared" si="39"/>
        <v>1.9501084598698482</v>
      </c>
      <c r="M212" s="12">
        <f t="shared" si="40"/>
        <v>0.5480900000000002</v>
      </c>
      <c r="N212" s="1">
        <v>21420</v>
      </c>
      <c r="O212" s="33">
        <v>20020215</v>
      </c>
      <c r="P212">
        <v>163212</v>
      </c>
      <c r="Q212" s="1">
        <v>1628</v>
      </c>
      <c r="R212" s="33">
        <v>-66</v>
      </c>
      <c r="S212" s="12">
        <v>3.373</v>
      </c>
      <c r="T212" s="33">
        <v>-171</v>
      </c>
      <c r="U212" s="12">
        <v>45.312</v>
      </c>
      <c r="V212" s="44">
        <v>6.77</v>
      </c>
      <c r="W212" s="1">
        <v>13</v>
      </c>
      <c r="X212" s="1" t="s">
        <v>60</v>
      </c>
      <c r="AA212" s="32">
        <f t="shared" si="43"/>
        <v>-66.05621666666667</v>
      </c>
      <c r="AB212" s="32">
        <f t="shared" si="35"/>
        <v>-171.7552</v>
      </c>
    </row>
    <row r="213" spans="1:28" ht="12.75">
      <c r="A213" s="17">
        <f t="shared" si="44"/>
        <v>198</v>
      </c>
      <c r="B213" s="37">
        <v>1.459</v>
      </c>
      <c r="C213" s="39">
        <v>135</v>
      </c>
      <c r="D213" s="10">
        <v>8</v>
      </c>
      <c r="E213" s="5">
        <v>1</v>
      </c>
      <c r="F213" s="5">
        <v>1</v>
      </c>
      <c r="G213" s="12">
        <v>15.9</v>
      </c>
      <c r="H213" s="12">
        <v>7.88</v>
      </c>
      <c r="I213" s="18">
        <f t="shared" si="41"/>
        <v>0.8317037037037037</v>
      </c>
      <c r="J213" s="18">
        <f t="shared" si="42"/>
        <v>0.9668401991356201</v>
      </c>
      <c r="K213" s="7">
        <f t="shared" si="38"/>
        <v>0.04186725925925906</v>
      </c>
      <c r="L213" s="19">
        <f t="shared" si="39"/>
        <v>2.017766497461929</v>
      </c>
      <c r="M213" s="12">
        <f t="shared" si="40"/>
        <v>0.4037199999999981</v>
      </c>
      <c r="N213" s="1">
        <v>21420</v>
      </c>
      <c r="O213" s="33">
        <v>20020215</v>
      </c>
      <c r="P213">
        <v>170408</v>
      </c>
      <c r="Q213" s="1">
        <v>1700</v>
      </c>
      <c r="R213" s="33">
        <v>-65</v>
      </c>
      <c r="S213" s="12">
        <v>59.895</v>
      </c>
      <c r="T213" s="33">
        <v>-171</v>
      </c>
      <c r="U213" s="12">
        <v>54.348</v>
      </c>
      <c r="V213" s="44">
        <v>6.77</v>
      </c>
      <c r="W213" s="1">
        <v>13</v>
      </c>
      <c r="X213" s="1" t="s">
        <v>60</v>
      </c>
      <c r="AA213" s="32">
        <f t="shared" si="43"/>
        <v>-65.99825</v>
      </c>
      <c r="AB213" s="32">
        <f aca="true" t="shared" si="45" ref="AB213:AB276">T213-U213/60</f>
        <v>-171.9058</v>
      </c>
    </row>
    <row r="214" spans="1:28" ht="12.75">
      <c r="A214" s="17">
        <f t="shared" si="44"/>
        <v>199</v>
      </c>
      <c r="B214" s="37">
        <v>1.732</v>
      </c>
      <c r="C214" s="39">
        <v>135</v>
      </c>
      <c r="D214" s="10">
        <v>8</v>
      </c>
      <c r="E214" s="5">
        <v>1</v>
      </c>
      <c r="F214" s="5">
        <v>1</v>
      </c>
      <c r="G214" s="12">
        <v>20.8</v>
      </c>
      <c r="H214" s="12">
        <v>11.6</v>
      </c>
      <c r="I214" s="18">
        <f t="shared" si="41"/>
        <v>0.9540740740740742</v>
      </c>
      <c r="J214" s="18">
        <f t="shared" si="42"/>
        <v>1.1090934952677938</v>
      </c>
      <c r="K214" s="7">
        <f t="shared" si="38"/>
        <v>0.33189333333333315</v>
      </c>
      <c r="L214" s="19">
        <f t="shared" si="39"/>
        <v>1.793103448275862</v>
      </c>
      <c r="M214" s="12">
        <f t="shared" si="40"/>
        <v>3.2003999999999984</v>
      </c>
      <c r="N214" s="1">
        <v>21420</v>
      </c>
      <c r="O214" s="33">
        <v>20020215</v>
      </c>
      <c r="P214">
        <v>173334</v>
      </c>
      <c r="Q214" s="1">
        <v>1730</v>
      </c>
      <c r="R214" s="33">
        <v>-65</v>
      </c>
      <c r="S214" s="12">
        <v>55.404</v>
      </c>
      <c r="T214" s="33">
        <v>-171</v>
      </c>
      <c r="U214" s="12">
        <v>57.994</v>
      </c>
      <c r="V214" s="44">
        <v>6.77</v>
      </c>
      <c r="W214" s="1">
        <v>13</v>
      </c>
      <c r="X214" s="1" t="s">
        <v>60</v>
      </c>
      <c r="AA214" s="32">
        <f t="shared" si="43"/>
        <v>-65.9234</v>
      </c>
      <c r="AB214" s="32">
        <f t="shared" si="45"/>
        <v>-171.96656666666667</v>
      </c>
    </row>
    <row r="215" spans="1:28" ht="12.75">
      <c r="A215" s="17">
        <f t="shared" si="44"/>
        <v>200</v>
      </c>
      <c r="B215" s="37">
        <v>2.234</v>
      </c>
      <c r="C215" s="39">
        <v>135</v>
      </c>
      <c r="D215" s="10">
        <v>8</v>
      </c>
      <c r="E215" s="5">
        <v>1</v>
      </c>
      <c r="F215" s="5">
        <v>1</v>
      </c>
      <c r="G215" s="12">
        <v>50.9</v>
      </c>
      <c r="H215" s="12">
        <v>22</v>
      </c>
      <c r="I215" s="18">
        <f t="shared" si="41"/>
        <v>2.9970370370370367</v>
      </c>
      <c r="J215" s="18">
        <f t="shared" si="42"/>
        <v>3.4840002188303516</v>
      </c>
      <c r="K215" s="7">
        <f t="shared" si="38"/>
        <v>-0.5581333333333331</v>
      </c>
      <c r="L215" s="19">
        <f t="shared" si="39"/>
        <v>2.3136363636363635</v>
      </c>
      <c r="M215" s="12">
        <f t="shared" si="40"/>
        <v>-5.381999999999998</v>
      </c>
      <c r="N215" s="1">
        <v>21420</v>
      </c>
      <c r="O215" s="33">
        <v>20020215</v>
      </c>
      <c r="P215">
        <v>180340</v>
      </c>
      <c r="Q215" s="1">
        <v>1758</v>
      </c>
      <c r="R215" s="33">
        <v>-65</v>
      </c>
      <c r="S215" s="12">
        <v>49.887</v>
      </c>
      <c r="T215" s="33">
        <v>-171</v>
      </c>
      <c r="U215" s="12">
        <v>58.003</v>
      </c>
      <c r="V215" s="44">
        <v>6.77</v>
      </c>
      <c r="W215" s="1">
        <v>13</v>
      </c>
      <c r="X215" s="1" t="s">
        <v>60</v>
      </c>
      <c r="AA215" s="32">
        <f t="shared" si="43"/>
        <v>-65.83145</v>
      </c>
      <c r="AB215" s="32">
        <f t="shared" si="45"/>
        <v>-171.96671666666666</v>
      </c>
    </row>
    <row r="216" spans="1:28" ht="12.75">
      <c r="A216" s="17">
        <f t="shared" si="44"/>
        <v>201</v>
      </c>
      <c r="B216" s="37">
        <v>0.932</v>
      </c>
      <c r="C216" s="39">
        <v>135</v>
      </c>
      <c r="D216" s="10">
        <v>8</v>
      </c>
      <c r="E216" s="5">
        <v>1</v>
      </c>
      <c r="F216" s="5">
        <v>1</v>
      </c>
      <c r="G216" s="12">
        <v>9.41</v>
      </c>
      <c r="H216" s="12">
        <v>4.46</v>
      </c>
      <c r="I216" s="18">
        <f t="shared" si="41"/>
        <v>0.5133333333333333</v>
      </c>
      <c r="J216" s="18">
        <f t="shared" si="42"/>
        <v>0.596740521910389</v>
      </c>
      <c r="K216" s="7">
        <f t="shared" si="38"/>
        <v>-0.01890103703703716</v>
      </c>
      <c r="L216" s="19">
        <f t="shared" si="39"/>
        <v>2.109865470852018</v>
      </c>
      <c r="M216" s="12">
        <f t="shared" si="40"/>
        <v>-0.1822600000000012</v>
      </c>
      <c r="N216" s="1">
        <v>21420</v>
      </c>
      <c r="O216" s="33">
        <v>20020215</v>
      </c>
      <c r="P216">
        <v>183452</v>
      </c>
      <c r="Q216" s="1">
        <v>1828</v>
      </c>
      <c r="R216" s="33">
        <v>-65</v>
      </c>
      <c r="S216" s="12">
        <v>44.333</v>
      </c>
      <c r="T216" s="33">
        <v>-171</v>
      </c>
      <c r="U216" s="12">
        <v>58</v>
      </c>
      <c r="V216" s="44">
        <v>6.77</v>
      </c>
      <c r="W216" s="1">
        <v>13</v>
      </c>
      <c r="X216" s="1" t="s">
        <v>60</v>
      </c>
      <c r="AA216" s="32">
        <f t="shared" si="43"/>
        <v>-65.73888333333333</v>
      </c>
      <c r="AB216" s="32">
        <f t="shared" si="45"/>
        <v>-171.96666666666667</v>
      </c>
    </row>
    <row r="217" spans="1:28" ht="12.75">
      <c r="A217" s="17">
        <f t="shared" si="44"/>
        <v>202</v>
      </c>
      <c r="B217" s="37">
        <v>0.782</v>
      </c>
      <c r="C217" s="39">
        <v>273</v>
      </c>
      <c r="D217" s="10">
        <v>8</v>
      </c>
      <c r="E217" s="5">
        <v>1</v>
      </c>
      <c r="F217" s="5">
        <v>1</v>
      </c>
      <c r="G217" s="12">
        <v>62.1</v>
      </c>
      <c r="H217" s="12">
        <v>30.9</v>
      </c>
      <c r="I217" s="18">
        <f t="shared" si="41"/>
        <v>1.6000000000000003</v>
      </c>
      <c r="J217" s="18">
        <f t="shared" si="42"/>
        <v>1.8627218934911247</v>
      </c>
      <c r="K217" s="7">
        <f t="shared" si="38"/>
        <v>0.093953846153846</v>
      </c>
      <c r="L217" s="19">
        <f t="shared" si="39"/>
        <v>2.0097087378640777</v>
      </c>
      <c r="M217" s="12">
        <f t="shared" si="40"/>
        <v>1.832099999999997</v>
      </c>
      <c r="N217" s="1">
        <v>21820</v>
      </c>
      <c r="O217" s="33">
        <v>20020218</v>
      </c>
      <c r="P217">
        <v>201820</v>
      </c>
      <c r="Q217">
        <v>2015</v>
      </c>
      <c r="R217" s="33">
        <v>-53</v>
      </c>
      <c r="S217" s="12">
        <v>10.885</v>
      </c>
      <c r="T217" s="33">
        <v>-167</v>
      </c>
      <c r="U217" s="12">
        <v>46.4351</v>
      </c>
      <c r="V217" s="44">
        <v>6.76</v>
      </c>
      <c r="W217" s="1">
        <v>14</v>
      </c>
      <c r="X217" t="s">
        <v>74</v>
      </c>
      <c r="AA217" s="32">
        <f t="shared" si="43"/>
        <v>-53.181416666666664</v>
      </c>
      <c r="AB217" s="32">
        <f t="shared" si="45"/>
        <v>-167.77391833333334</v>
      </c>
    </row>
    <row r="218" spans="1:28" ht="12.75">
      <c r="A218" s="17">
        <f t="shared" si="44"/>
        <v>203</v>
      </c>
      <c r="B218" s="37">
        <v>0.268</v>
      </c>
      <c r="C218" s="39">
        <v>283</v>
      </c>
      <c r="D218" s="10">
        <v>8</v>
      </c>
      <c r="E218" s="5">
        <v>1</v>
      </c>
      <c r="F218" s="5">
        <v>1</v>
      </c>
      <c r="G218" s="12">
        <v>15.6</v>
      </c>
      <c r="H218" s="12">
        <v>8.31</v>
      </c>
      <c r="I218" s="18">
        <f t="shared" si="41"/>
        <v>0.3606360424028268</v>
      </c>
      <c r="J218" s="18">
        <f t="shared" si="42"/>
        <v>0.4198529073535869</v>
      </c>
      <c r="K218" s="7">
        <f t="shared" si="38"/>
        <v>0.07882494699646649</v>
      </c>
      <c r="L218" s="19">
        <f t="shared" si="39"/>
        <v>1.8772563176895305</v>
      </c>
      <c r="M218" s="12">
        <f t="shared" si="40"/>
        <v>1.5933900000000012</v>
      </c>
      <c r="N218" s="1">
        <v>21820</v>
      </c>
      <c r="O218" s="33">
        <v>20020218</v>
      </c>
      <c r="P218">
        <v>204904</v>
      </c>
      <c r="Q218">
        <v>2045</v>
      </c>
      <c r="R218" s="33">
        <v>-53</v>
      </c>
      <c r="S218" s="12">
        <v>4.8927</v>
      </c>
      <c r="T218" s="33">
        <v>-167</v>
      </c>
      <c r="U218" s="12">
        <v>41.819</v>
      </c>
      <c r="V218" s="44">
        <v>6.76</v>
      </c>
      <c r="W218" s="1">
        <v>14</v>
      </c>
      <c r="X218" s="1" t="s">
        <v>60</v>
      </c>
      <c r="AA218" s="32">
        <f t="shared" si="43"/>
        <v>-53.081545</v>
      </c>
      <c r="AB218" s="32">
        <f t="shared" si="45"/>
        <v>-167.69698333333332</v>
      </c>
    </row>
    <row r="219" spans="1:28" ht="12.75">
      <c r="A219" s="17">
        <f t="shared" si="44"/>
        <v>204</v>
      </c>
      <c r="B219" s="37">
        <v>0.604</v>
      </c>
      <c r="C219" s="39">
        <v>283</v>
      </c>
      <c r="D219" s="10">
        <v>8</v>
      </c>
      <c r="E219" s="5">
        <v>1</v>
      </c>
      <c r="F219" s="5">
        <v>1</v>
      </c>
      <c r="G219" s="12">
        <v>51.7</v>
      </c>
      <c r="H219" s="12">
        <v>25.7</v>
      </c>
      <c r="I219" s="18">
        <f t="shared" si="41"/>
        <v>1.286219081272085</v>
      </c>
      <c r="J219" s="18">
        <f t="shared" si="42"/>
        <v>1.4974177765697205</v>
      </c>
      <c r="K219" s="7">
        <f t="shared" si="38"/>
        <v>0.07288409893992907</v>
      </c>
      <c r="L219" s="19">
        <f t="shared" si="39"/>
        <v>2.0116731517509727</v>
      </c>
      <c r="M219" s="12">
        <f t="shared" si="40"/>
        <v>1.4732999999999947</v>
      </c>
      <c r="N219" s="1">
        <v>21820</v>
      </c>
      <c r="O219" s="33">
        <v>20020218</v>
      </c>
      <c r="P219">
        <v>211659</v>
      </c>
      <c r="Q219">
        <v>2113</v>
      </c>
      <c r="R219" s="33">
        <v>-53</v>
      </c>
      <c r="S219" s="12">
        <v>0.9038</v>
      </c>
      <c r="T219" s="33">
        <v>-167</v>
      </c>
      <c r="U219" s="12">
        <v>36.5395</v>
      </c>
      <c r="V219" s="44">
        <v>6.76</v>
      </c>
      <c r="W219" s="1">
        <v>14</v>
      </c>
      <c r="X219" s="1" t="s">
        <v>60</v>
      </c>
      <c r="AA219" s="32">
        <f t="shared" si="43"/>
        <v>-53.01506333333333</v>
      </c>
      <c r="AB219" s="32">
        <f t="shared" si="45"/>
        <v>-167.60899166666667</v>
      </c>
    </row>
    <row r="220" spans="1:28" ht="12.75">
      <c r="A220" s="17">
        <f t="shared" si="44"/>
        <v>205</v>
      </c>
      <c r="B220" s="37">
        <v>0.163</v>
      </c>
      <c r="C220" s="39">
        <v>283</v>
      </c>
      <c r="D220" s="10">
        <v>8</v>
      </c>
      <c r="E220" s="5">
        <v>1</v>
      </c>
      <c r="F220" s="5">
        <v>1</v>
      </c>
      <c r="G220" s="12">
        <v>7.66</v>
      </c>
      <c r="H220" s="12">
        <v>4.14</v>
      </c>
      <c r="I220" s="18">
        <f t="shared" si="41"/>
        <v>0.17413427561837458</v>
      </c>
      <c r="J220" s="18">
        <f t="shared" si="42"/>
        <v>0.20272732975097751</v>
      </c>
      <c r="K220" s="7">
        <f t="shared" si="38"/>
        <v>0.04480296819787982</v>
      </c>
      <c r="L220" s="19">
        <f t="shared" si="39"/>
        <v>1.85024154589372</v>
      </c>
      <c r="M220" s="12">
        <f t="shared" si="40"/>
        <v>0.9056599999999992</v>
      </c>
      <c r="N220" s="1">
        <v>21820</v>
      </c>
      <c r="O220" s="33">
        <v>20020218</v>
      </c>
      <c r="P220">
        <v>214540</v>
      </c>
      <c r="Q220">
        <v>2142</v>
      </c>
      <c r="R220" s="33">
        <v>-53</v>
      </c>
      <c r="S220" s="12">
        <v>3.1683</v>
      </c>
      <c r="T220" s="33">
        <v>-167</v>
      </c>
      <c r="U220" s="12">
        <v>26.6498</v>
      </c>
      <c r="V220" s="44">
        <v>6.76</v>
      </c>
      <c r="W220" s="1">
        <v>14</v>
      </c>
      <c r="X220" s="1" t="s">
        <v>60</v>
      </c>
      <c r="AA220" s="32">
        <f t="shared" si="43"/>
        <v>-53.052805</v>
      </c>
      <c r="AB220" s="32">
        <f t="shared" si="45"/>
        <v>-167.44416333333334</v>
      </c>
    </row>
    <row r="221" spans="1:28" ht="12.75">
      <c r="A221" s="17">
        <f t="shared" si="44"/>
        <v>206</v>
      </c>
      <c r="B221" s="37" t="s">
        <v>93</v>
      </c>
      <c r="C221" s="37" t="s">
        <v>93</v>
      </c>
      <c r="D221" s="37" t="s">
        <v>93</v>
      </c>
      <c r="E221" s="37" t="s">
        <v>93</v>
      </c>
      <c r="F221" s="37" t="s">
        <v>93</v>
      </c>
      <c r="G221" s="37" t="s">
        <v>93</v>
      </c>
      <c r="H221" s="37" t="s">
        <v>93</v>
      </c>
      <c r="I221" s="37" t="s">
        <v>93</v>
      </c>
      <c r="J221" s="37" t="s">
        <v>93</v>
      </c>
      <c r="K221" s="37" t="s">
        <v>93</v>
      </c>
      <c r="L221" s="37" t="s">
        <v>93</v>
      </c>
      <c r="M221" s="37" t="s">
        <v>93</v>
      </c>
      <c r="N221" s="37" t="s">
        <v>93</v>
      </c>
      <c r="O221" s="47" t="s">
        <v>91</v>
      </c>
      <c r="P221" t="s">
        <v>90</v>
      </c>
      <c r="Q221" s="37" t="s">
        <v>93</v>
      </c>
      <c r="R221" s="37" t="s">
        <v>93</v>
      </c>
      <c r="S221" s="37" t="s">
        <v>93</v>
      </c>
      <c r="T221" s="37" t="s">
        <v>93</v>
      </c>
      <c r="U221" s="35" t="s">
        <v>93</v>
      </c>
      <c r="V221" s="44">
        <v>6.76</v>
      </c>
      <c r="W221" s="35" t="s">
        <v>93</v>
      </c>
      <c r="X221" s="35" t="s">
        <v>93</v>
      </c>
      <c r="AA221" s="32"/>
      <c r="AB221" s="32"/>
    </row>
    <row r="222" spans="1:28" ht="12.75">
      <c r="A222" s="17">
        <f t="shared" si="44"/>
        <v>207</v>
      </c>
      <c r="B222" s="37">
        <v>0.141</v>
      </c>
      <c r="C222" s="39">
        <v>283</v>
      </c>
      <c r="D222" s="10">
        <v>8</v>
      </c>
      <c r="E222" s="5">
        <v>1</v>
      </c>
      <c r="F222" s="5">
        <v>1</v>
      </c>
      <c r="G222" s="12">
        <v>7.26</v>
      </c>
      <c r="H222" s="12">
        <v>3.96</v>
      </c>
      <c r="I222" s="18">
        <f aca="true" t="shared" si="46" ref="I222:I230">$E$10*(+G222-H222)*(D222/C222)*E222</f>
        <v>0.16325088339222613</v>
      </c>
      <c r="J222" s="18">
        <f aca="true" t="shared" si="47" ref="J222:J230">$E$10*(+G222-H222)*(D222/C222)*E222*(7.87/V222)</f>
        <v>0.1900568716415414</v>
      </c>
      <c r="K222" s="7">
        <f t="shared" si="38"/>
        <v>0.04616734982332153</v>
      </c>
      <c r="L222" s="19">
        <f t="shared" si="39"/>
        <v>1.8333333333333333</v>
      </c>
      <c r="M222" s="12">
        <f t="shared" si="40"/>
        <v>0.9332399999999996</v>
      </c>
      <c r="N222" s="1">
        <v>21820</v>
      </c>
      <c r="O222" s="33">
        <v>20020218</v>
      </c>
      <c r="P222">
        <v>221813</v>
      </c>
      <c r="Q222">
        <v>2215</v>
      </c>
      <c r="R222" s="33">
        <v>-53</v>
      </c>
      <c r="S222" s="12">
        <v>1.7031</v>
      </c>
      <c r="T222" s="33">
        <v>-167</v>
      </c>
      <c r="U222" s="12">
        <v>21.5504</v>
      </c>
      <c r="V222" s="44">
        <v>6.76</v>
      </c>
      <c r="W222" s="1">
        <v>14</v>
      </c>
      <c r="X222" s="1" t="s">
        <v>60</v>
      </c>
      <c r="AA222" s="32">
        <f t="shared" si="43"/>
        <v>-53.028385</v>
      </c>
      <c r="AB222" s="32">
        <f t="shared" si="45"/>
        <v>-167.35917333333333</v>
      </c>
    </row>
    <row r="223" spans="1:28" ht="12.75">
      <c r="A223" s="17">
        <f t="shared" si="44"/>
        <v>208</v>
      </c>
      <c r="B223" s="37">
        <v>0.138</v>
      </c>
      <c r="C223" s="39">
        <v>276</v>
      </c>
      <c r="D223" s="10">
        <v>8</v>
      </c>
      <c r="E223" s="5">
        <v>1</v>
      </c>
      <c r="F223" s="5">
        <v>1</v>
      </c>
      <c r="G223" s="12">
        <v>6.73</v>
      </c>
      <c r="H223" s="12">
        <v>3.71</v>
      </c>
      <c r="I223" s="18">
        <f t="shared" si="46"/>
        <v>0.15318840579710147</v>
      </c>
      <c r="J223" s="18">
        <f t="shared" si="47"/>
        <v>0.17834212331703975</v>
      </c>
      <c r="K223" s="7">
        <f t="shared" si="38"/>
        <v>0.04798499999999996</v>
      </c>
      <c r="L223" s="19">
        <f t="shared" si="39"/>
        <v>1.8140161725067387</v>
      </c>
      <c r="M223" s="12">
        <f t="shared" si="40"/>
        <v>0.9459899999999992</v>
      </c>
      <c r="N223" s="1">
        <v>21820</v>
      </c>
      <c r="O223" s="33">
        <v>20020218</v>
      </c>
      <c r="P223">
        <v>224814</v>
      </c>
      <c r="Q223">
        <v>2245</v>
      </c>
      <c r="R223" s="33">
        <v>-52</v>
      </c>
      <c r="S223" s="12">
        <v>55.6999</v>
      </c>
      <c r="T223" s="33">
        <v>-167</v>
      </c>
      <c r="U223" s="12">
        <v>21.5495</v>
      </c>
      <c r="V223" s="44">
        <v>6.76</v>
      </c>
      <c r="W223" s="1">
        <v>14</v>
      </c>
      <c r="X223" s="1" t="s">
        <v>60</v>
      </c>
      <c r="AA223" s="32">
        <f t="shared" si="43"/>
        <v>-52.928331666666665</v>
      </c>
      <c r="AB223" s="32">
        <f t="shared" si="45"/>
        <v>-167.35915833333334</v>
      </c>
    </row>
    <row r="224" spans="1:28" ht="12.75">
      <c r="A224" s="17">
        <f t="shared" si="44"/>
        <v>209</v>
      </c>
      <c r="B224" s="37">
        <v>0.142</v>
      </c>
      <c r="C224" s="39">
        <v>283</v>
      </c>
      <c r="D224" s="10">
        <v>8</v>
      </c>
      <c r="E224" s="5">
        <v>1</v>
      </c>
      <c r="F224" s="5">
        <v>1</v>
      </c>
      <c r="G224" s="12">
        <v>7.01</v>
      </c>
      <c r="H224" s="12">
        <v>3.82</v>
      </c>
      <c r="I224" s="18">
        <f t="shared" si="46"/>
        <v>0.15780918727915194</v>
      </c>
      <c r="J224" s="18">
        <f t="shared" si="47"/>
        <v>0.18372164258682336</v>
      </c>
      <c r="K224" s="7">
        <f t="shared" si="38"/>
        <v>0.044205371024734985</v>
      </c>
      <c r="L224" s="19">
        <f t="shared" si="39"/>
        <v>1.8350785340314137</v>
      </c>
      <c r="M224" s="12">
        <f t="shared" si="40"/>
        <v>0.89358</v>
      </c>
      <c r="N224" s="1">
        <v>21820</v>
      </c>
      <c r="O224" s="33">
        <v>20020218</v>
      </c>
      <c r="P224">
        <v>231711</v>
      </c>
      <c r="Q224">
        <v>2313</v>
      </c>
      <c r="R224" s="33">
        <v>-52</v>
      </c>
      <c r="S224" s="12">
        <v>50.149</v>
      </c>
      <c r="T224" s="33">
        <v>-167</v>
      </c>
      <c r="U224" s="12">
        <v>21.6265</v>
      </c>
      <c r="V224" s="44">
        <v>6.76</v>
      </c>
      <c r="W224" s="1">
        <v>14</v>
      </c>
      <c r="X224" s="1" t="s">
        <v>60</v>
      </c>
      <c r="AA224" s="32">
        <f t="shared" si="43"/>
        <v>-52.835816666666666</v>
      </c>
      <c r="AB224" s="32">
        <f t="shared" si="45"/>
        <v>-167.36044166666667</v>
      </c>
    </row>
    <row r="225" spans="1:28" ht="12.75">
      <c r="A225" s="17">
        <f t="shared" si="44"/>
        <v>210</v>
      </c>
      <c r="B225" s="37">
        <v>0.202</v>
      </c>
      <c r="C225" s="39">
        <v>283</v>
      </c>
      <c r="D225" s="10">
        <v>8</v>
      </c>
      <c r="E225" s="5">
        <v>1</v>
      </c>
      <c r="F225" s="5">
        <v>1</v>
      </c>
      <c r="G225" s="12">
        <v>7.79</v>
      </c>
      <c r="H225" s="12">
        <v>4.16</v>
      </c>
      <c r="I225" s="18">
        <f t="shared" si="46"/>
        <v>0.17957597173144876</v>
      </c>
      <c r="J225" s="18">
        <f t="shared" si="47"/>
        <v>0.20906255880569555</v>
      </c>
      <c r="K225" s="7">
        <f t="shared" si="38"/>
        <v>0.0404189399293286</v>
      </c>
      <c r="L225" s="19">
        <f t="shared" si="39"/>
        <v>1.8725961538461537</v>
      </c>
      <c r="M225" s="12">
        <f t="shared" si="40"/>
        <v>0.8170399999999995</v>
      </c>
      <c r="N225" s="1">
        <v>21820</v>
      </c>
      <c r="O225" s="33">
        <v>20020218</v>
      </c>
      <c r="P225">
        <v>234614</v>
      </c>
      <c r="Q225">
        <v>2342</v>
      </c>
      <c r="R225" s="33">
        <v>-52</v>
      </c>
      <c r="S225" s="12">
        <v>44.2772</v>
      </c>
      <c r="T225" s="33">
        <v>-167</v>
      </c>
      <c r="U225" s="12">
        <v>21.6766</v>
      </c>
      <c r="V225" s="44">
        <v>6.76</v>
      </c>
      <c r="W225" s="1">
        <v>14</v>
      </c>
      <c r="X225" s="1" t="s">
        <v>60</v>
      </c>
      <c r="AA225" s="32">
        <f t="shared" si="43"/>
        <v>-52.73795333333333</v>
      </c>
      <c r="AB225" s="32">
        <f t="shared" si="45"/>
        <v>-167.36127666666667</v>
      </c>
    </row>
    <row r="226" spans="1:28" ht="12.75">
      <c r="A226" s="17">
        <f t="shared" si="44"/>
        <v>211</v>
      </c>
      <c r="B226" s="37">
        <v>0.133</v>
      </c>
      <c r="C226" s="39">
        <v>283</v>
      </c>
      <c r="D226" s="10">
        <v>8</v>
      </c>
      <c r="E226" s="5">
        <v>1</v>
      </c>
      <c r="F226" s="5">
        <v>1</v>
      </c>
      <c r="G226" s="12">
        <v>5.65</v>
      </c>
      <c r="H226" s="12">
        <v>2.99</v>
      </c>
      <c r="I226" s="18">
        <f t="shared" si="46"/>
        <v>0.13159010600706714</v>
      </c>
      <c r="J226" s="18">
        <f t="shared" si="47"/>
        <v>0.15319735714136368</v>
      </c>
      <c r="K226" s="7">
        <f t="shared" si="38"/>
        <v>0.026531236749116623</v>
      </c>
      <c r="L226" s="19">
        <f t="shared" si="39"/>
        <v>1.8896321070234114</v>
      </c>
      <c r="M226" s="12">
        <f t="shared" si="40"/>
        <v>0.5363100000000003</v>
      </c>
      <c r="N226" s="1">
        <v>21820</v>
      </c>
      <c r="O226" s="33">
        <v>20020219</v>
      </c>
      <c r="P226">
        <v>1722</v>
      </c>
      <c r="Q226">
        <v>14</v>
      </c>
      <c r="R226" s="33">
        <v>-52</v>
      </c>
      <c r="S226" s="12">
        <v>41.43</v>
      </c>
      <c r="T226" s="33">
        <v>-167</v>
      </c>
      <c r="U226" s="12">
        <v>15.3549</v>
      </c>
      <c r="V226" s="44">
        <v>6.76</v>
      </c>
      <c r="W226" s="1">
        <v>14</v>
      </c>
      <c r="X226" s="1" t="s">
        <v>60</v>
      </c>
      <c r="AA226" s="32">
        <f t="shared" si="43"/>
        <v>-52.6905</v>
      </c>
      <c r="AB226" s="32">
        <f t="shared" si="45"/>
        <v>-167.255915</v>
      </c>
    </row>
    <row r="227" spans="1:28" ht="12.75">
      <c r="A227" s="17">
        <f t="shared" si="44"/>
        <v>212</v>
      </c>
      <c r="B227" s="37">
        <v>0.157</v>
      </c>
      <c r="C227" s="39">
        <v>283</v>
      </c>
      <c r="D227" s="10">
        <v>8</v>
      </c>
      <c r="E227" s="5">
        <v>1</v>
      </c>
      <c r="F227" s="5">
        <v>1</v>
      </c>
      <c r="G227" s="12">
        <v>10.1</v>
      </c>
      <c r="H227" s="12">
        <v>5.26</v>
      </c>
      <c r="I227" s="18">
        <f t="shared" si="46"/>
        <v>0.239434628975265</v>
      </c>
      <c r="J227" s="18">
        <f t="shared" si="47"/>
        <v>0.278750078407594</v>
      </c>
      <c r="K227" s="7">
        <f t="shared" si="38"/>
        <v>0.038732014134275614</v>
      </c>
      <c r="L227" s="19">
        <f t="shared" si="39"/>
        <v>1.920152091254753</v>
      </c>
      <c r="M227" s="12">
        <f t="shared" si="40"/>
        <v>0.78294</v>
      </c>
      <c r="N227" s="1">
        <v>21820</v>
      </c>
      <c r="O227" s="33">
        <v>20020219</v>
      </c>
      <c r="P227">
        <v>4702</v>
      </c>
      <c r="Q227">
        <v>44</v>
      </c>
      <c r="R227" s="33">
        <v>-52</v>
      </c>
      <c r="S227" s="12">
        <v>41.9728</v>
      </c>
      <c r="T227" s="33">
        <v>-167</v>
      </c>
      <c r="U227" s="12">
        <v>5.8341</v>
      </c>
      <c r="V227" s="44">
        <v>6.76</v>
      </c>
      <c r="W227" s="1">
        <v>14</v>
      </c>
      <c r="X227" s="1" t="s">
        <v>60</v>
      </c>
      <c r="AA227" s="32">
        <f t="shared" si="43"/>
        <v>-52.69954666666667</v>
      </c>
      <c r="AB227" s="32">
        <f t="shared" si="45"/>
        <v>-167.097235</v>
      </c>
    </row>
    <row r="228" spans="1:28" ht="12.75">
      <c r="A228" s="17">
        <f t="shared" si="44"/>
        <v>213</v>
      </c>
      <c r="B228" s="37">
        <v>0.19</v>
      </c>
      <c r="C228" s="39">
        <v>280</v>
      </c>
      <c r="D228" s="10">
        <v>8</v>
      </c>
      <c r="E228" s="5">
        <v>1</v>
      </c>
      <c r="F228" s="5">
        <v>1</v>
      </c>
      <c r="G228" s="12">
        <v>9.34</v>
      </c>
      <c r="H228" s="12">
        <v>5.03</v>
      </c>
      <c r="I228" s="18">
        <f t="shared" si="46"/>
        <v>0.21549999999999997</v>
      </c>
      <c r="J228" s="18">
        <f t="shared" si="47"/>
        <v>0.2508853550295858</v>
      </c>
      <c r="K228" s="7">
        <f t="shared" si="38"/>
        <v>0.053353500000000054</v>
      </c>
      <c r="L228" s="19">
        <f t="shared" si="39"/>
        <v>1.856858846918489</v>
      </c>
      <c r="M228" s="12">
        <f t="shared" si="40"/>
        <v>1.067070000000001</v>
      </c>
      <c r="N228" s="1">
        <v>21820</v>
      </c>
      <c r="O228" s="33">
        <v>20020219</v>
      </c>
      <c r="P228">
        <v>11441</v>
      </c>
      <c r="Q228">
        <v>111</v>
      </c>
      <c r="R228" s="33">
        <v>-52</v>
      </c>
      <c r="S228" s="12">
        <v>47.6335</v>
      </c>
      <c r="T228" s="33">
        <v>-167</v>
      </c>
      <c r="U228" s="12">
        <v>5.6207</v>
      </c>
      <c r="V228" s="44">
        <v>6.76</v>
      </c>
      <c r="W228" s="1">
        <v>14</v>
      </c>
      <c r="X228" s="1" t="s">
        <v>60</v>
      </c>
      <c r="AA228" s="32">
        <f t="shared" si="43"/>
        <v>-52.79389166666667</v>
      </c>
      <c r="AB228" s="32">
        <f t="shared" si="45"/>
        <v>-167.09367833333334</v>
      </c>
    </row>
    <row r="229" spans="1:28" ht="12.75">
      <c r="A229" s="17">
        <f t="shared" si="44"/>
        <v>214</v>
      </c>
      <c r="B229" s="37">
        <v>0.217</v>
      </c>
      <c r="C229" s="39">
        <v>283</v>
      </c>
      <c r="D229" s="10">
        <v>8</v>
      </c>
      <c r="E229" s="5">
        <v>1</v>
      </c>
      <c r="F229" s="5">
        <v>1</v>
      </c>
      <c r="G229" s="12">
        <v>8.28</v>
      </c>
      <c r="H229" s="12">
        <v>4.57</v>
      </c>
      <c r="I229" s="18">
        <f t="shared" si="46"/>
        <v>0.18353356890459357</v>
      </c>
      <c r="J229" s="18">
        <f t="shared" si="47"/>
        <v>0.21366999811821769</v>
      </c>
      <c r="K229" s="7">
        <f t="shared" si="38"/>
        <v>0.05814353356890462</v>
      </c>
      <c r="L229" s="19">
        <f t="shared" si="39"/>
        <v>1.8118161925601748</v>
      </c>
      <c r="M229" s="12">
        <f t="shared" si="40"/>
        <v>1.1753300000000007</v>
      </c>
      <c r="N229" s="1">
        <v>21820</v>
      </c>
      <c r="O229" s="33">
        <v>20020219</v>
      </c>
      <c r="P229">
        <v>14529</v>
      </c>
      <c r="Q229">
        <v>142</v>
      </c>
      <c r="R229" s="33">
        <v>-52</v>
      </c>
      <c r="S229" s="12">
        <v>53.4424</v>
      </c>
      <c r="T229" s="33">
        <v>-167</v>
      </c>
      <c r="U229" s="12">
        <v>8.961</v>
      </c>
      <c r="V229" s="44">
        <v>6.76</v>
      </c>
      <c r="W229" s="1">
        <v>14</v>
      </c>
      <c r="X229" s="1" t="s">
        <v>75</v>
      </c>
      <c r="AA229" s="32">
        <f t="shared" si="43"/>
        <v>-52.89070666666667</v>
      </c>
      <c r="AB229" s="32">
        <f t="shared" si="45"/>
        <v>-167.14935</v>
      </c>
    </row>
    <row r="230" spans="1:28" ht="12.75">
      <c r="A230" s="17">
        <f t="shared" si="44"/>
        <v>215</v>
      </c>
      <c r="B230" s="37">
        <v>0.58</v>
      </c>
      <c r="C230" s="39">
        <v>430</v>
      </c>
      <c r="D230" s="10">
        <v>8</v>
      </c>
      <c r="E230" s="5">
        <v>1</v>
      </c>
      <c r="F230" s="5">
        <v>1</v>
      </c>
      <c r="G230" s="12">
        <v>31.7</v>
      </c>
      <c r="H230" s="12">
        <v>16.8</v>
      </c>
      <c r="I230" s="18">
        <f t="shared" si="46"/>
        <v>0.48511627906976734</v>
      </c>
      <c r="J230" s="18">
        <f t="shared" si="47"/>
        <v>0.5647729461951286</v>
      </c>
      <c r="K230" s="7">
        <f t="shared" si="38"/>
        <v>0.0996018604651163</v>
      </c>
      <c r="L230" s="19">
        <f t="shared" si="39"/>
        <v>1.8869047619047619</v>
      </c>
      <c r="M230" s="12">
        <f t="shared" si="40"/>
        <v>3.0592000000000006</v>
      </c>
      <c r="N230" s="1">
        <v>21820</v>
      </c>
      <c r="O230" s="33">
        <v>20020219</v>
      </c>
      <c r="P230">
        <v>50548</v>
      </c>
      <c r="Q230">
        <v>500</v>
      </c>
      <c r="R230" s="33">
        <v>-53</v>
      </c>
      <c r="S230" s="12">
        <f>0.26*60</f>
        <v>15.600000000000001</v>
      </c>
      <c r="T230" s="33">
        <v>-167</v>
      </c>
      <c r="U230" s="12">
        <f>0.85*60</f>
        <v>51</v>
      </c>
      <c r="V230" s="44">
        <v>6.76</v>
      </c>
      <c r="W230" s="1">
        <v>14</v>
      </c>
      <c r="X230" s="43" t="s">
        <v>77</v>
      </c>
      <c r="AA230" s="32"/>
      <c r="AB230" s="32"/>
    </row>
    <row r="231" spans="1:28" ht="12.75">
      <c r="A231" s="17">
        <f t="shared" si="44"/>
        <v>216</v>
      </c>
      <c r="B231" s="37" t="s">
        <v>93</v>
      </c>
      <c r="C231" s="37" t="s">
        <v>93</v>
      </c>
      <c r="D231" s="37" t="s">
        <v>93</v>
      </c>
      <c r="E231" s="37" t="s">
        <v>93</v>
      </c>
      <c r="F231" s="37" t="s">
        <v>93</v>
      </c>
      <c r="G231" s="37" t="s">
        <v>93</v>
      </c>
      <c r="H231" s="37" t="s">
        <v>93</v>
      </c>
      <c r="I231" s="37" t="s">
        <v>93</v>
      </c>
      <c r="J231" s="37" t="s">
        <v>93</v>
      </c>
      <c r="K231" s="37" t="s">
        <v>93</v>
      </c>
      <c r="L231" s="37" t="s">
        <v>93</v>
      </c>
      <c r="M231" s="37" t="s">
        <v>93</v>
      </c>
      <c r="N231" s="37" t="s">
        <v>93</v>
      </c>
      <c r="O231" s="47">
        <v>20020219</v>
      </c>
      <c r="P231">
        <v>51349</v>
      </c>
      <c r="Q231" s="37" t="s">
        <v>93</v>
      </c>
      <c r="R231" s="37" t="s">
        <v>93</v>
      </c>
      <c r="S231" s="37" t="s">
        <v>93</v>
      </c>
      <c r="T231" s="37" t="s">
        <v>93</v>
      </c>
      <c r="U231" s="35" t="s">
        <v>93</v>
      </c>
      <c r="V231" s="44">
        <v>6.76</v>
      </c>
      <c r="W231" s="35" t="s">
        <v>93</v>
      </c>
      <c r="X231" s="35" t="s">
        <v>93</v>
      </c>
      <c r="AA231" s="32"/>
      <c r="AB231" s="32"/>
    </row>
    <row r="232" spans="1:28" ht="12.75">
      <c r="A232" s="17">
        <f t="shared" si="44"/>
        <v>217</v>
      </c>
      <c r="B232" s="37">
        <v>1.336</v>
      </c>
      <c r="C232" s="39">
        <v>283</v>
      </c>
      <c r="D232" s="10">
        <v>8</v>
      </c>
      <c r="E232" s="5">
        <v>1</v>
      </c>
      <c r="F232" s="5">
        <v>1</v>
      </c>
      <c r="G232" s="12">
        <v>36.4</v>
      </c>
      <c r="H232" s="12">
        <v>18.2</v>
      </c>
      <c r="I232" s="18">
        <f aca="true" t="shared" si="48" ref="I232:I241">$E$10*(+G232-H232)*(D232/C232)*E232</f>
        <v>0.9003533568904593</v>
      </c>
      <c r="J232" s="18">
        <f aca="true" t="shared" si="49" ref="J232:J241">$E$10*(+G232-H232)*(D232/C232)*E232*(7.87/V232)</f>
        <v>1.048192443598804</v>
      </c>
      <c r="K232" s="7">
        <f t="shared" si="38"/>
        <v>0.06212438162544173</v>
      </c>
      <c r="L232" s="19">
        <f t="shared" si="39"/>
        <v>2</v>
      </c>
      <c r="M232" s="12">
        <f t="shared" si="40"/>
        <v>1.2558000000000007</v>
      </c>
      <c r="N232" s="1">
        <v>21820</v>
      </c>
      <c r="O232" s="33">
        <v>20020219</v>
      </c>
      <c r="P232">
        <v>51509</v>
      </c>
      <c r="Q232">
        <v>511</v>
      </c>
      <c r="R232" s="33">
        <v>-53</v>
      </c>
      <c r="S232" s="12">
        <v>15.6122</v>
      </c>
      <c r="T232" s="33">
        <v>-167</v>
      </c>
      <c r="U232" s="12">
        <v>55.3881</v>
      </c>
      <c r="V232" s="44">
        <v>6.76</v>
      </c>
      <c r="W232" s="1">
        <v>14</v>
      </c>
      <c r="X232" s="43" t="s">
        <v>101</v>
      </c>
      <c r="AA232" s="32">
        <f t="shared" si="43"/>
        <v>-53.26020333333334</v>
      </c>
      <c r="AB232" s="32">
        <f t="shared" si="45"/>
        <v>-167.923135</v>
      </c>
    </row>
    <row r="233" spans="1:28" ht="12.75">
      <c r="A233" s="17">
        <f t="shared" si="44"/>
        <v>218</v>
      </c>
      <c r="B233" s="37">
        <v>0.534</v>
      </c>
      <c r="C233" s="39">
        <v>283</v>
      </c>
      <c r="D233" s="10">
        <v>8</v>
      </c>
      <c r="E233" s="5">
        <v>1</v>
      </c>
      <c r="F233" s="5">
        <v>1</v>
      </c>
      <c r="G233" s="12">
        <v>8.39</v>
      </c>
      <c r="H233" s="12">
        <v>4.38</v>
      </c>
      <c r="I233" s="18">
        <f t="shared" si="48"/>
        <v>0.19837455830388695</v>
      </c>
      <c r="J233" s="18">
        <f t="shared" si="49"/>
        <v>0.2309478955401761</v>
      </c>
      <c r="K233" s="7">
        <f t="shared" si="38"/>
        <v>0.03325469964664308</v>
      </c>
      <c r="L233" s="19">
        <f t="shared" si="39"/>
        <v>1.9155251141552514</v>
      </c>
      <c r="M233" s="12">
        <f t="shared" si="40"/>
        <v>0.6722199999999994</v>
      </c>
      <c r="N233" s="1">
        <v>21820</v>
      </c>
      <c r="O233" s="33">
        <v>20020219</v>
      </c>
      <c r="P233">
        <v>54341</v>
      </c>
      <c r="Q233">
        <v>540</v>
      </c>
      <c r="R233" s="33">
        <v>-53</v>
      </c>
      <c r="S233" s="12">
        <v>15.802</v>
      </c>
      <c r="T233" s="33">
        <v>-168</v>
      </c>
      <c r="U233" s="12">
        <v>3.4004</v>
      </c>
      <c r="V233" s="44">
        <v>6.76</v>
      </c>
      <c r="W233" s="1">
        <v>14</v>
      </c>
      <c r="X233" s="1" t="s">
        <v>60</v>
      </c>
      <c r="AA233" s="32">
        <f t="shared" si="43"/>
        <v>-53.26336666666667</v>
      </c>
      <c r="AB233" s="32">
        <f t="shared" si="45"/>
        <v>-168.05667333333332</v>
      </c>
    </row>
    <row r="234" spans="1:28" ht="12.75">
      <c r="A234" s="17">
        <f t="shared" si="44"/>
        <v>219</v>
      </c>
      <c r="B234" s="37">
        <v>0.493</v>
      </c>
      <c r="C234" s="39">
        <v>283</v>
      </c>
      <c r="D234" s="10">
        <v>8</v>
      </c>
      <c r="E234" s="5">
        <v>1</v>
      </c>
      <c r="F234" s="5">
        <v>1</v>
      </c>
      <c r="G234" s="12">
        <v>35.6</v>
      </c>
      <c r="H234" s="12">
        <v>18.2</v>
      </c>
      <c r="I234" s="18">
        <f t="shared" si="48"/>
        <v>0.8607773851590107</v>
      </c>
      <c r="J234" s="18">
        <f t="shared" si="49"/>
        <v>1.002118050473582</v>
      </c>
      <c r="K234" s="7">
        <f t="shared" si="38"/>
        <v>0.10170035335689036</v>
      </c>
      <c r="L234" s="19">
        <f t="shared" si="39"/>
        <v>1.9560439560439562</v>
      </c>
      <c r="M234" s="12">
        <f t="shared" si="40"/>
        <v>2.055799999999998</v>
      </c>
      <c r="N234" s="1">
        <v>21820</v>
      </c>
      <c r="O234" s="33">
        <v>20020219</v>
      </c>
      <c r="P234">
        <v>61114</v>
      </c>
      <c r="Q234">
        <v>608</v>
      </c>
      <c r="R234" s="33">
        <v>-53</v>
      </c>
      <c r="S234" s="12">
        <v>20.5376</v>
      </c>
      <c r="T234" s="33">
        <v>-168</v>
      </c>
      <c r="U234" s="12">
        <v>3.127</v>
      </c>
      <c r="V234" s="44">
        <v>6.76</v>
      </c>
      <c r="W234" s="1">
        <v>14</v>
      </c>
      <c r="X234" s="1" t="s">
        <v>60</v>
      </c>
      <c r="AA234" s="32">
        <f t="shared" si="43"/>
        <v>-53.34229333333333</v>
      </c>
      <c r="AB234" s="32">
        <f t="shared" si="45"/>
        <v>-168.05211666666668</v>
      </c>
    </row>
    <row r="235" spans="1:28" ht="12.75">
      <c r="A235" s="17">
        <f t="shared" si="44"/>
        <v>220</v>
      </c>
      <c r="B235" s="37">
        <v>1.834</v>
      </c>
      <c r="C235" s="39">
        <v>283</v>
      </c>
      <c r="D235" s="10">
        <v>8</v>
      </c>
      <c r="E235" s="5">
        <v>1</v>
      </c>
      <c r="F235" s="5">
        <v>1</v>
      </c>
      <c r="G235" s="12">
        <v>38.1</v>
      </c>
      <c r="H235" s="12">
        <v>19.1</v>
      </c>
      <c r="I235" s="18">
        <f t="shared" si="48"/>
        <v>0.9399293286219081</v>
      </c>
      <c r="J235" s="18">
        <f t="shared" si="49"/>
        <v>1.0942668367240262</v>
      </c>
      <c r="K235" s="7">
        <f t="shared" si="38"/>
        <v>0.07014346289752665</v>
      </c>
      <c r="L235" s="19">
        <f t="shared" si="39"/>
        <v>1.994764397905759</v>
      </c>
      <c r="M235" s="12">
        <f t="shared" si="40"/>
        <v>1.417900000000003</v>
      </c>
      <c r="N235" s="1">
        <v>21820</v>
      </c>
      <c r="O235" s="33">
        <v>20020219</v>
      </c>
      <c r="P235">
        <v>61846</v>
      </c>
      <c r="Q235">
        <v>615</v>
      </c>
      <c r="R235" s="33">
        <v>-53</v>
      </c>
      <c r="S235" s="12">
        <v>22.1661</v>
      </c>
      <c r="T235" s="33">
        <v>-168</v>
      </c>
      <c r="U235" s="12">
        <v>3.1088</v>
      </c>
      <c r="V235" s="44">
        <v>6.76</v>
      </c>
      <c r="W235" s="1">
        <v>14</v>
      </c>
      <c r="X235" s="1" t="s">
        <v>60</v>
      </c>
      <c r="AA235" s="32">
        <f t="shared" si="43"/>
        <v>-53.369435</v>
      </c>
      <c r="AB235" s="32">
        <f t="shared" si="45"/>
        <v>-168.05181333333334</v>
      </c>
    </row>
    <row r="236" spans="1:28" ht="12.75">
      <c r="A236" s="17">
        <f t="shared" si="44"/>
        <v>221</v>
      </c>
      <c r="B236" s="37">
        <v>0.688</v>
      </c>
      <c r="C236" s="39">
        <v>283</v>
      </c>
      <c r="D236" s="10">
        <v>8</v>
      </c>
      <c r="E236" s="5">
        <v>1</v>
      </c>
      <c r="F236" s="5">
        <v>1</v>
      </c>
      <c r="G236" s="12">
        <v>12</v>
      </c>
      <c r="H236" s="12">
        <v>5.39</v>
      </c>
      <c r="I236" s="18">
        <f t="shared" si="48"/>
        <v>0.3269964664310954</v>
      </c>
      <c r="J236" s="18">
        <f t="shared" si="49"/>
        <v>0.38068967319714814</v>
      </c>
      <c r="K236" s="7">
        <f t="shared" si="38"/>
        <v>-0.04195498233215552</v>
      </c>
      <c r="L236" s="19">
        <f t="shared" si="39"/>
        <v>2.226345083487941</v>
      </c>
      <c r="M236" s="12">
        <f t="shared" si="40"/>
        <v>-0.8480900000000009</v>
      </c>
      <c r="N236" s="1">
        <v>21820</v>
      </c>
      <c r="O236" s="33">
        <v>20020219</v>
      </c>
      <c r="P236">
        <v>64259</v>
      </c>
      <c r="Q236">
        <v>639</v>
      </c>
      <c r="R236" s="33">
        <v>-53</v>
      </c>
      <c r="S236" s="12">
        <v>24.9006</v>
      </c>
      <c r="T236" s="33">
        <v>-168</v>
      </c>
      <c r="U236" s="12">
        <v>0.4895</v>
      </c>
      <c r="V236" s="44">
        <v>6.76</v>
      </c>
      <c r="W236" s="1">
        <v>14</v>
      </c>
      <c r="X236" s="1" t="s">
        <v>60</v>
      </c>
      <c r="AA236" s="32">
        <f t="shared" si="43"/>
        <v>-53.41501</v>
      </c>
      <c r="AB236" s="32">
        <f t="shared" si="45"/>
        <v>-168.00815833333334</v>
      </c>
    </row>
    <row r="237" spans="1:28" ht="12.75">
      <c r="A237" s="17">
        <f t="shared" si="44"/>
        <v>222</v>
      </c>
      <c r="B237" s="37">
        <v>0.681</v>
      </c>
      <c r="C237" s="39">
        <v>283</v>
      </c>
      <c r="D237" s="10">
        <v>8</v>
      </c>
      <c r="E237" s="5">
        <v>1</v>
      </c>
      <c r="F237" s="5">
        <v>1</v>
      </c>
      <c r="G237" s="12">
        <v>8.93</v>
      </c>
      <c r="H237" s="12">
        <v>4.5</v>
      </c>
      <c r="I237" s="18">
        <f t="shared" si="48"/>
        <v>0.2191519434628975</v>
      </c>
      <c r="J237" s="18">
        <f t="shared" si="49"/>
        <v>0.2551369519309177</v>
      </c>
      <c r="K237" s="7">
        <f t="shared" si="38"/>
        <v>0.0188233215547703</v>
      </c>
      <c r="L237" s="19">
        <f t="shared" si="39"/>
        <v>1.9844444444444445</v>
      </c>
      <c r="M237" s="12">
        <f t="shared" si="40"/>
        <v>0.3804999999999996</v>
      </c>
      <c r="N237" s="1">
        <v>21820</v>
      </c>
      <c r="O237" s="33">
        <v>20020219</v>
      </c>
      <c r="P237">
        <v>70949</v>
      </c>
      <c r="Q237">
        <v>706</v>
      </c>
      <c r="R237" s="33">
        <v>-53</v>
      </c>
      <c r="S237" s="12">
        <v>24.9551</v>
      </c>
      <c r="T237" s="33">
        <v>-167</v>
      </c>
      <c r="U237" s="12">
        <v>51.5481</v>
      </c>
      <c r="V237" s="44">
        <v>6.76</v>
      </c>
      <c r="W237" s="1">
        <v>14</v>
      </c>
      <c r="X237" s="1" t="s">
        <v>60</v>
      </c>
      <c r="AA237" s="32">
        <f t="shared" si="43"/>
        <v>-53.41591833333333</v>
      </c>
      <c r="AB237" s="32">
        <f t="shared" si="45"/>
        <v>-167.859135</v>
      </c>
    </row>
    <row r="238" spans="1:28" ht="12.75">
      <c r="A238" s="17">
        <f t="shared" si="44"/>
        <v>223</v>
      </c>
      <c r="B238" s="37">
        <v>0.703</v>
      </c>
      <c r="C238" s="39">
        <v>283</v>
      </c>
      <c r="D238" s="10">
        <v>8</v>
      </c>
      <c r="E238" s="5">
        <v>1</v>
      </c>
      <c r="F238" s="5">
        <v>1</v>
      </c>
      <c r="G238" s="12">
        <v>9.32</v>
      </c>
      <c r="H238" s="12">
        <v>4.89</v>
      </c>
      <c r="I238" s="18">
        <f t="shared" si="48"/>
        <v>0.21915194346289757</v>
      </c>
      <c r="J238" s="18">
        <f t="shared" si="49"/>
        <v>0.25513695193091773</v>
      </c>
      <c r="K238" s="7">
        <f t="shared" si="38"/>
        <v>0.039447844522968165</v>
      </c>
      <c r="L238" s="19">
        <f t="shared" si="39"/>
        <v>1.9059304703476485</v>
      </c>
      <c r="M238" s="12">
        <f t="shared" si="40"/>
        <v>0.7974099999999993</v>
      </c>
      <c r="N238" s="1">
        <v>21820</v>
      </c>
      <c r="O238" s="33">
        <v>20020219</v>
      </c>
      <c r="P238">
        <v>73927</v>
      </c>
      <c r="Q238">
        <v>736</v>
      </c>
      <c r="R238" s="33">
        <v>-53</v>
      </c>
      <c r="S238" s="12">
        <v>24.6662</v>
      </c>
      <c r="T238" s="33">
        <v>-167</v>
      </c>
      <c r="U238" s="12">
        <v>58.5029</v>
      </c>
      <c r="V238" s="44">
        <v>6.76</v>
      </c>
      <c r="W238" s="1">
        <v>14</v>
      </c>
      <c r="X238" s="1" t="s">
        <v>60</v>
      </c>
      <c r="AA238" s="32">
        <f t="shared" si="43"/>
        <v>-53.41110333333334</v>
      </c>
      <c r="AB238" s="32">
        <f t="shared" si="45"/>
        <v>-167.97504833333332</v>
      </c>
    </row>
    <row r="239" spans="1:28" ht="12.75">
      <c r="A239" s="17">
        <f t="shared" si="44"/>
        <v>224</v>
      </c>
      <c r="B239" s="37">
        <v>1.429</v>
      </c>
      <c r="C239" s="39">
        <v>283</v>
      </c>
      <c r="D239" s="10">
        <v>8</v>
      </c>
      <c r="E239" s="5">
        <v>1</v>
      </c>
      <c r="F239" s="5">
        <v>1</v>
      </c>
      <c r="G239" s="12">
        <v>29.5</v>
      </c>
      <c r="H239" s="12">
        <v>14.9</v>
      </c>
      <c r="I239" s="18">
        <f t="shared" si="48"/>
        <v>0.72226148409894</v>
      </c>
      <c r="J239" s="18">
        <f t="shared" si="49"/>
        <v>0.8408576745353045</v>
      </c>
      <c r="K239" s="7">
        <f t="shared" si="38"/>
        <v>0.06570106007067134</v>
      </c>
      <c r="L239" s="19">
        <f t="shared" si="39"/>
        <v>1.9798657718120805</v>
      </c>
      <c r="M239" s="12">
        <f t="shared" si="40"/>
        <v>1.3280999999999992</v>
      </c>
      <c r="N239" s="1">
        <v>21820</v>
      </c>
      <c r="O239" s="33">
        <v>20020219</v>
      </c>
      <c r="P239">
        <v>80353</v>
      </c>
      <c r="Q239">
        <v>800</v>
      </c>
      <c r="R239" s="33">
        <v>-53</v>
      </c>
      <c r="S239" s="12">
        <v>24.6533</v>
      </c>
      <c r="T239" s="33">
        <v>-168</v>
      </c>
      <c r="U239" s="12">
        <v>5.8335</v>
      </c>
      <c r="V239" s="44">
        <v>6.76</v>
      </c>
      <c r="W239" s="1">
        <v>14</v>
      </c>
      <c r="X239" s="1" t="s">
        <v>60</v>
      </c>
      <c r="AA239" s="32">
        <f t="shared" si="43"/>
        <v>-53.41088833333333</v>
      </c>
      <c r="AB239" s="32">
        <f t="shared" si="45"/>
        <v>-168.097225</v>
      </c>
    </row>
    <row r="240" spans="1:28" ht="12.75">
      <c r="A240" s="17">
        <f t="shared" si="44"/>
        <v>225</v>
      </c>
      <c r="B240" s="37">
        <v>1.014</v>
      </c>
      <c r="C240" s="39">
        <v>283</v>
      </c>
      <c r="D240" s="10">
        <v>8</v>
      </c>
      <c r="E240" s="5">
        <v>1</v>
      </c>
      <c r="F240" s="5">
        <v>1</v>
      </c>
      <c r="G240" s="12">
        <v>6.76</v>
      </c>
      <c r="H240" s="12">
        <v>3.43</v>
      </c>
      <c r="I240" s="18">
        <f t="shared" si="48"/>
        <v>0.16473498233215547</v>
      </c>
      <c r="J240" s="18">
        <f t="shared" si="49"/>
        <v>0.19525064924006982</v>
      </c>
      <c r="K240" s="7">
        <f t="shared" si="38"/>
        <v>0.016655053003533603</v>
      </c>
      <c r="L240" s="19">
        <f t="shared" si="39"/>
        <v>1.9708454810495626</v>
      </c>
      <c r="M240" s="12">
        <f t="shared" si="40"/>
        <v>0.3366700000000007</v>
      </c>
      <c r="N240" s="1">
        <v>21820</v>
      </c>
      <c r="O240" s="33">
        <v>20020219</v>
      </c>
      <c r="P240">
        <v>81430</v>
      </c>
      <c r="Q240">
        <v>810</v>
      </c>
      <c r="R240" s="33">
        <v>-53</v>
      </c>
      <c r="S240" s="12">
        <v>24.6133</v>
      </c>
      <c r="T240" s="33">
        <v>-168</v>
      </c>
      <c r="U240" s="12">
        <v>9.0119</v>
      </c>
      <c r="V240" s="44">
        <v>6.64</v>
      </c>
      <c r="W240" s="1">
        <v>15</v>
      </c>
      <c r="X240" s="43" t="s">
        <v>76</v>
      </c>
      <c r="AA240" s="32">
        <f t="shared" si="43"/>
        <v>-53.410221666666665</v>
      </c>
      <c r="AB240" s="32">
        <f t="shared" si="45"/>
        <v>-168.15019833333332</v>
      </c>
    </row>
    <row r="241" spans="1:28" ht="12.75">
      <c r="A241" s="17">
        <f t="shared" si="44"/>
        <v>226</v>
      </c>
      <c r="B241" s="37">
        <v>2.228</v>
      </c>
      <c r="C241" s="39">
        <v>283</v>
      </c>
      <c r="D241" s="10">
        <v>8</v>
      </c>
      <c r="E241" s="5">
        <v>1</v>
      </c>
      <c r="F241" s="5">
        <v>1</v>
      </c>
      <c r="G241" s="12">
        <v>46.4</v>
      </c>
      <c r="H241" s="12">
        <v>23.6</v>
      </c>
      <c r="I241" s="18">
        <f t="shared" si="48"/>
        <v>1.1279151943462895</v>
      </c>
      <c r="J241" s="18">
        <f t="shared" si="49"/>
        <v>1.3368512920941715</v>
      </c>
      <c r="K241" s="7">
        <f t="shared" si="38"/>
        <v>0.12013286219081289</v>
      </c>
      <c r="L241" s="19">
        <f t="shared" si="39"/>
        <v>1.966101694915254</v>
      </c>
      <c r="M241" s="12">
        <f t="shared" si="40"/>
        <v>2.4284000000000034</v>
      </c>
      <c r="N241" s="1">
        <v>21820</v>
      </c>
      <c r="O241" s="33">
        <v>20020219</v>
      </c>
      <c r="P241">
        <v>85133</v>
      </c>
      <c r="Q241">
        <v>845</v>
      </c>
      <c r="R241" s="33">
        <v>-53</v>
      </c>
      <c r="S241" s="12">
        <v>29.1218</v>
      </c>
      <c r="T241" s="33">
        <v>-168</v>
      </c>
      <c r="U241" s="12">
        <v>11.813</v>
      </c>
      <c r="V241" s="44">
        <v>6.64</v>
      </c>
      <c r="W241" s="1">
        <v>15</v>
      </c>
      <c r="X241" s="43" t="s">
        <v>102</v>
      </c>
      <c r="AA241" s="32">
        <f t="shared" si="43"/>
        <v>-53.48536333333333</v>
      </c>
      <c r="AB241" s="32">
        <f t="shared" si="45"/>
        <v>-168.19688333333335</v>
      </c>
    </row>
    <row r="242" spans="1:28" ht="12.75">
      <c r="A242" s="17">
        <f t="shared" si="44"/>
        <v>227</v>
      </c>
      <c r="B242" s="35" t="s">
        <v>93</v>
      </c>
      <c r="C242" s="35" t="s">
        <v>93</v>
      </c>
      <c r="D242" s="35" t="s">
        <v>93</v>
      </c>
      <c r="E242" s="35" t="s">
        <v>93</v>
      </c>
      <c r="F242" s="35" t="s">
        <v>93</v>
      </c>
      <c r="G242" s="35" t="s">
        <v>93</v>
      </c>
      <c r="H242" s="35" t="s">
        <v>93</v>
      </c>
      <c r="I242" s="35" t="s">
        <v>93</v>
      </c>
      <c r="J242" s="35" t="s">
        <v>93</v>
      </c>
      <c r="K242" s="35" t="s">
        <v>93</v>
      </c>
      <c r="L242" s="35" t="s">
        <v>93</v>
      </c>
      <c r="M242" s="35" t="s">
        <v>93</v>
      </c>
      <c r="N242" s="35" t="s">
        <v>93</v>
      </c>
      <c r="O242" s="47" t="s">
        <v>91</v>
      </c>
      <c r="P242" t="s">
        <v>90</v>
      </c>
      <c r="Q242" s="35" t="s">
        <v>93</v>
      </c>
      <c r="R242" s="35" t="s">
        <v>93</v>
      </c>
      <c r="S242" s="35" t="s">
        <v>93</v>
      </c>
      <c r="T242" s="35" t="s">
        <v>93</v>
      </c>
      <c r="U242" s="35" t="s">
        <v>93</v>
      </c>
      <c r="V242" s="44">
        <v>6.64</v>
      </c>
      <c r="W242" s="35" t="s">
        <v>93</v>
      </c>
      <c r="X242" s="1" t="s">
        <v>60</v>
      </c>
      <c r="AA242" s="32"/>
      <c r="AB242" s="32"/>
    </row>
    <row r="243" spans="1:28" ht="12.75">
      <c r="A243" s="17">
        <f t="shared" si="44"/>
        <v>228</v>
      </c>
      <c r="B243" s="37">
        <v>2.645</v>
      </c>
      <c r="C243" s="39">
        <v>283</v>
      </c>
      <c r="D243" s="10">
        <v>8</v>
      </c>
      <c r="E243" s="5">
        <v>1</v>
      </c>
      <c r="F243" s="5">
        <v>1</v>
      </c>
      <c r="G243" s="12">
        <v>47</v>
      </c>
      <c r="H243" s="12">
        <v>20.8</v>
      </c>
      <c r="I243" s="18">
        <f aca="true" t="shared" si="50" ref="I243:I263">$E$10*(+G243-H243)*(D243/C243)*E243</f>
        <v>1.296113074204947</v>
      </c>
      <c r="J243" s="18">
        <f aca="true" t="shared" si="51" ref="J243:J263">$E$10*(+G243-H243)*(D243/C243)*E243*(7.87/V243)</f>
        <v>1.536206309336285</v>
      </c>
      <c r="K243" s="7">
        <f>$E$10*M243/F243*($E$12/C243)*E243</f>
        <v>-0.1961385159010599</v>
      </c>
      <c r="L243" s="19">
        <f>G243/H243</f>
        <v>2.2596153846153846</v>
      </c>
      <c r="M243" s="12">
        <f>H243*$E$11-G243</f>
        <v>-3.9647999999999968</v>
      </c>
      <c r="N243" s="1">
        <v>21820</v>
      </c>
      <c r="O243" s="33">
        <v>20020219</v>
      </c>
      <c r="P243">
        <v>85522</v>
      </c>
      <c r="Q243">
        <v>851</v>
      </c>
      <c r="R243" s="33">
        <v>-53</v>
      </c>
      <c r="S243" s="12">
        <v>30.2178</v>
      </c>
      <c r="T243" s="33">
        <v>-168</v>
      </c>
      <c r="U243" s="12">
        <v>11.7528</v>
      </c>
      <c r="V243" s="44">
        <v>6.64</v>
      </c>
      <c r="W243" s="1">
        <v>15</v>
      </c>
      <c r="X243" s="1" t="s">
        <v>60</v>
      </c>
      <c r="AA243" s="32">
        <f t="shared" si="43"/>
        <v>-53.50363</v>
      </c>
      <c r="AB243" s="32">
        <f t="shared" si="45"/>
        <v>-168.19588</v>
      </c>
    </row>
    <row r="244" spans="1:28" ht="12.75">
      <c r="A244" s="17">
        <f t="shared" si="44"/>
        <v>229</v>
      </c>
      <c r="B244" s="37">
        <v>2.304</v>
      </c>
      <c r="C244" s="39">
        <v>283</v>
      </c>
      <c r="D244" s="10">
        <v>8</v>
      </c>
      <c r="E244" s="5">
        <v>1</v>
      </c>
      <c r="F244" s="5">
        <v>1</v>
      </c>
      <c r="G244" s="12">
        <v>39.6</v>
      </c>
      <c r="H244" s="12">
        <v>20</v>
      </c>
      <c r="I244" s="18">
        <f t="shared" si="50"/>
        <v>0.9696113074204948</v>
      </c>
      <c r="J244" s="18">
        <f t="shared" si="51"/>
        <v>1.149223040572183</v>
      </c>
      <c r="K244" s="7">
        <f aca="true" t="shared" si="52" ref="K244:K283">$E$10*M244/F244*($E$12/C244)*E244</f>
        <v>0.0880565371024732</v>
      </c>
      <c r="L244" s="19">
        <f aca="true" t="shared" si="53" ref="L244:L283">G244/H244</f>
        <v>1.98</v>
      </c>
      <c r="M244" s="12">
        <f aca="true" t="shared" si="54" ref="M244:M283">H244*$E$11-G244</f>
        <v>1.779999999999994</v>
      </c>
      <c r="N244" s="1">
        <v>21820</v>
      </c>
      <c r="O244" s="33">
        <v>20020219</v>
      </c>
      <c r="P244">
        <v>93417</v>
      </c>
      <c r="Q244" s="1">
        <v>934</v>
      </c>
      <c r="R244" s="33">
        <v>-53</v>
      </c>
      <c r="S244" s="12">
        <v>34.1192</v>
      </c>
      <c r="T244" s="33">
        <v>-168</v>
      </c>
      <c r="U244" s="12">
        <v>18.2835</v>
      </c>
      <c r="V244" s="44">
        <v>6.64</v>
      </c>
      <c r="W244" s="1">
        <v>15</v>
      </c>
      <c r="X244" s="1" t="s">
        <v>60</v>
      </c>
      <c r="AA244" s="32">
        <f t="shared" si="43"/>
        <v>-53.56865333333333</v>
      </c>
      <c r="AB244" s="32">
        <f t="shared" si="45"/>
        <v>-168.304725</v>
      </c>
    </row>
    <row r="245" spans="1:28" ht="12.75">
      <c r="A245" s="17">
        <f t="shared" si="44"/>
        <v>230</v>
      </c>
      <c r="B245" s="37">
        <v>1.758</v>
      </c>
      <c r="C245" s="39">
        <v>283</v>
      </c>
      <c r="D245" s="10">
        <v>8</v>
      </c>
      <c r="E245" s="5">
        <v>1</v>
      </c>
      <c r="F245" s="5">
        <v>1</v>
      </c>
      <c r="G245" s="12">
        <v>10.6</v>
      </c>
      <c r="H245" s="12">
        <v>5.47</v>
      </c>
      <c r="I245" s="18">
        <f t="shared" si="50"/>
        <v>0.2537809187279152</v>
      </c>
      <c r="J245" s="18">
        <f t="shared" si="51"/>
        <v>0.3007915407211887</v>
      </c>
      <c r="K245" s="7">
        <f t="shared" si="52"/>
        <v>0.03549123674911662</v>
      </c>
      <c r="L245" s="19">
        <f t="shared" si="53"/>
        <v>1.9378427787934187</v>
      </c>
      <c r="M245" s="12">
        <f t="shared" si="54"/>
        <v>0.7174300000000002</v>
      </c>
      <c r="N245" s="1">
        <v>21820</v>
      </c>
      <c r="O245" s="33">
        <v>20020219</v>
      </c>
      <c r="P245">
        <v>100938</v>
      </c>
      <c r="Q245" s="1">
        <v>1009</v>
      </c>
      <c r="R245" s="33">
        <v>-53</v>
      </c>
      <c r="S245" s="12">
        <v>37.0628</v>
      </c>
      <c r="T245" s="33">
        <v>-168</v>
      </c>
      <c r="U245" s="12">
        <v>22.7509</v>
      </c>
      <c r="V245" s="44">
        <v>6.64</v>
      </c>
      <c r="W245" s="1">
        <v>15</v>
      </c>
      <c r="X245" s="1" t="s">
        <v>60</v>
      </c>
      <c r="AA245" s="32">
        <f t="shared" si="43"/>
        <v>-53.617713333333334</v>
      </c>
      <c r="AB245" s="32">
        <f t="shared" si="45"/>
        <v>-168.37918166666665</v>
      </c>
    </row>
    <row r="246" spans="1:28" ht="12.75">
      <c r="A246" s="17">
        <f t="shared" si="44"/>
        <v>231</v>
      </c>
      <c r="B246" s="37">
        <v>1.972</v>
      </c>
      <c r="C246" s="39">
        <v>283</v>
      </c>
      <c r="D246" s="10">
        <v>8</v>
      </c>
      <c r="E246" s="5">
        <v>1</v>
      </c>
      <c r="F246" s="5">
        <v>1</v>
      </c>
      <c r="G246" s="12">
        <v>37.5</v>
      </c>
      <c r="H246" s="12">
        <v>19.1</v>
      </c>
      <c r="I246" s="18">
        <f t="shared" si="50"/>
        <v>0.9102473498233214</v>
      </c>
      <c r="J246" s="18">
        <f t="shared" si="51"/>
        <v>1.078862446251437</v>
      </c>
      <c r="K246" s="7">
        <f t="shared" si="52"/>
        <v>0.09982544169611329</v>
      </c>
      <c r="L246" s="19">
        <f t="shared" si="53"/>
        <v>1.963350785340314</v>
      </c>
      <c r="M246" s="12">
        <f t="shared" si="54"/>
        <v>2.0179000000000045</v>
      </c>
      <c r="N246" s="1">
        <v>21820</v>
      </c>
      <c r="O246" s="33">
        <v>20020219</v>
      </c>
      <c r="P246">
        <v>104015</v>
      </c>
      <c r="Q246" s="1">
        <v>1036</v>
      </c>
      <c r="R246" s="33">
        <v>-53</v>
      </c>
      <c r="S246" s="12">
        <v>40.0441</v>
      </c>
      <c r="T246" s="33">
        <v>-168</v>
      </c>
      <c r="U246" s="12">
        <v>27.1404</v>
      </c>
      <c r="V246" s="44">
        <v>6.64</v>
      </c>
      <c r="W246" s="1">
        <v>15</v>
      </c>
      <c r="X246" s="1" t="s">
        <v>60</v>
      </c>
      <c r="AA246" s="32">
        <f t="shared" si="43"/>
        <v>-53.66740166666666</v>
      </c>
      <c r="AB246" s="32">
        <f t="shared" si="45"/>
        <v>-168.45234</v>
      </c>
    </row>
    <row r="247" spans="1:28" ht="12.75">
      <c r="A247" s="17">
        <f t="shared" si="44"/>
        <v>232</v>
      </c>
      <c r="B247" s="37">
        <v>2.191</v>
      </c>
      <c r="C247" s="39">
        <v>280</v>
      </c>
      <c r="D247" s="10">
        <v>8</v>
      </c>
      <c r="E247" s="5">
        <v>1</v>
      </c>
      <c r="F247" s="5">
        <v>1</v>
      </c>
      <c r="G247" s="12">
        <v>12.3</v>
      </c>
      <c r="H247" s="12">
        <v>6.13</v>
      </c>
      <c r="I247" s="18">
        <f t="shared" si="50"/>
        <v>0.30850000000000005</v>
      </c>
      <c r="J247" s="18">
        <f t="shared" si="51"/>
        <v>0.3656468373493977</v>
      </c>
      <c r="K247" s="7">
        <f t="shared" si="52"/>
        <v>0.019148499999999923</v>
      </c>
      <c r="L247" s="19">
        <f t="shared" si="53"/>
        <v>2.00652528548124</v>
      </c>
      <c r="M247" s="12">
        <f t="shared" si="54"/>
        <v>0.3829699999999985</v>
      </c>
      <c r="N247" s="1">
        <v>21820</v>
      </c>
      <c r="O247" s="33">
        <v>20020219</v>
      </c>
      <c r="P247">
        <v>104445</v>
      </c>
      <c r="Q247" s="1">
        <v>1041</v>
      </c>
      <c r="R247" s="33">
        <v>-53</v>
      </c>
      <c r="S247" s="12">
        <v>40.0222</v>
      </c>
      <c r="T247" s="33">
        <v>-168</v>
      </c>
      <c r="U247" s="12">
        <v>28.5224</v>
      </c>
      <c r="V247" s="44">
        <v>6.64</v>
      </c>
      <c r="W247" s="1">
        <v>15</v>
      </c>
      <c r="X247" s="1" t="s">
        <v>60</v>
      </c>
      <c r="AA247" s="32">
        <f t="shared" si="43"/>
        <v>-53.66703666666667</v>
      </c>
      <c r="AB247" s="32">
        <f t="shared" si="45"/>
        <v>-168.47537333333332</v>
      </c>
    </row>
    <row r="248" spans="1:28" ht="12.75">
      <c r="A248" s="17">
        <f t="shared" si="44"/>
        <v>233</v>
      </c>
      <c r="B248" s="37">
        <v>0.487</v>
      </c>
      <c r="C248" s="39">
        <v>283</v>
      </c>
      <c r="D248" s="10">
        <v>8</v>
      </c>
      <c r="E248" s="5">
        <v>1</v>
      </c>
      <c r="F248" s="5">
        <v>1</v>
      </c>
      <c r="G248" s="12">
        <v>5.42</v>
      </c>
      <c r="H248" s="12">
        <v>2.9</v>
      </c>
      <c r="I248" s="18">
        <f t="shared" si="50"/>
        <v>0.1246643109540636</v>
      </c>
      <c r="J248" s="18">
        <f t="shared" si="51"/>
        <v>0.14775724807356636</v>
      </c>
      <c r="K248" s="7">
        <f t="shared" si="52"/>
        <v>0.028697526501766775</v>
      </c>
      <c r="L248" s="19">
        <f t="shared" si="53"/>
        <v>1.8689655172413793</v>
      </c>
      <c r="M248" s="12">
        <f t="shared" si="54"/>
        <v>0.5800999999999998</v>
      </c>
      <c r="N248" s="1">
        <v>21820</v>
      </c>
      <c r="O248" s="33">
        <v>20020219</v>
      </c>
      <c r="P248">
        <v>110949</v>
      </c>
      <c r="Q248" s="1">
        <v>1106</v>
      </c>
      <c r="R248" s="33">
        <v>-53</v>
      </c>
      <c r="S248" s="12">
        <v>39.4869</v>
      </c>
      <c r="T248" s="33">
        <v>-168</v>
      </c>
      <c r="U248" s="12">
        <v>30.4742</v>
      </c>
      <c r="V248" s="44">
        <v>6.64</v>
      </c>
      <c r="W248" s="1">
        <v>15</v>
      </c>
      <c r="X248" s="1" t="s">
        <v>60</v>
      </c>
      <c r="AA248" s="32">
        <f t="shared" si="43"/>
        <v>-53.658115</v>
      </c>
      <c r="AB248" s="32">
        <f t="shared" si="45"/>
        <v>-168.50790333333333</v>
      </c>
    </row>
    <row r="249" spans="1:28" ht="12.75">
      <c r="A249" s="17">
        <f t="shared" si="44"/>
        <v>234</v>
      </c>
      <c r="B249" s="37">
        <v>1.786</v>
      </c>
      <c r="C249" s="39">
        <v>283</v>
      </c>
      <c r="D249" s="10">
        <v>8</v>
      </c>
      <c r="E249" s="5">
        <v>1</v>
      </c>
      <c r="F249" s="5">
        <v>1</v>
      </c>
      <c r="G249" s="12">
        <v>23.2</v>
      </c>
      <c r="H249" s="12">
        <v>12</v>
      </c>
      <c r="I249" s="18">
        <f t="shared" si="50"/>
        <v>0.5540636042402827</v>
      </c>
      <c r="J249" s="18">
        <f t="shared" si="51"/>
        <v>0.6566988803269616</v>
      </c>
      <c r="K249" s="7">
        <f t="shared" si="52"/>
        <v>0.08053710247349824</v>
      </c>
      <c r="L249" s="19">
        <f t="shared" si="53"/>
        <v>1.9333333333333333</v>
      </c>
      <c r="M249" s="12">
        <f t="shared" si="54"/>
        <v>1.6280000000000001</v>
      </c>
      <c r="N249" s="1">
        <v>21820</v>
      </c>
      <c r="O249" s="33">
        <v>20020219</v>
      </c>
      <c r="P249">
        <v>113108</v>
      </c>
      <c r="Q249" s="1">
        <v>1127</v>
      </c>
      <c r="R249" s="33">
        <v>-53</v>
      </c>
      <c r="S249" s="12">
        <v>37.5607</v>
      </c>
      <c r="T249" s="33">
        <v>-168</v>
      </c>
      <c r="U249" s="12">
        <v>24.1009</v>
      </c>
      <c r="V249" s="44">
        <v>6.64</v>
      </c>
      <c r="W249" s="1">
        <v>15</v>
      </c>
      <c r="X249" s="1" t="s">
        <v>60</v>
      </c>
      <c r="AA249" s="32">
        <f t="shared" si="43"/>
        <v>-53.62601166666666</v>
      </c>
      <c r="AB249" s="32">
        <f t="shared" si="45"/>
        <v>-168.40168166666666</v>
      </c>
    </row>
    <row r="250" spans="1:28" ht="12.75">
      <c r="A250" s="17">
        <f t="shared" si="44"/>
        <v>235</v>
      </c>
      <c r="B250" s="37">
        <v>1.854</v>
      </c>
      <c r="C250" s="39">
        <v>283</v>
      </c>
      <c r="D250" s="10">
        <v>8</v>
      </c>
      <c r="E250" s="5">
        <v>1</v>
      </c>
      <c r="F250" s="5">
        <v>1</v>
      </c>
      <c r="G250" s="12">
        <v>52.9</v>
      </c>
      <c r="H250" s="12">
        <v>26.9</v>
      </c>
      <c r="I250" s="18">
        <f t="shared" si="50"/>
        <v>1.2862190812720848</v>
      </c>
      <c r="J250" s="18">
        <f t="shared" si="51"/>
        <v>1.524479543616161</v>
      </c>
      <c r="K250" s="7">
        <f t="shared" si="52"/>
        <v>0.13634416961130724</v>
      </c>
      <c r="L250" s="19">
        <f t="shared" si="53"/>
        <v>1.966542750929368</v>
      </c>
      <c r="M250" s="12">
        <f t="shared" si="54"/>
        <v>2.7560999999999964</v>
      </c>
      <c r="N250" s="1">
        <v>21820</v>
      </c>
      <c r="O250" s="33">
        <v>20020219</v>
      </c>
      <c r="P250">
        <v>115442</v>
      </c>
      <c r="Q250" s="1">
        <v>1151</v>
      </c>
      <c r="R250" s="33">
        <v>-53</v>
      </c>
      <c r="S250" s="12">
        <v>34.3108</v>
      </c>
      <c r="T250" s="33">
        <v>-168</v>
      </c>
      <c r="U250" s="12">
        <v>18.6643</v>
      </c>
      <c r="V250" s="44">
        <v>6.64</v>
      </c>
      <c r="W250" s="1">
        <v>15</v>
      </c>
      <c r="X250" s="1" t="s">
        <v>60</v>
      </c>
      <c r="AA250" s="32">
        <f t="shared" si="43"/>
        <v>-53.571846666666666</v>
      </c>
      <c r="AB250" s="32">
        <f t="shared" si="45"/>
        <v>-168.31107166666666</v>
      </c>
    </row>
    <row r="251" spans="1:28" ht="12.75">
      <c r="A251" s="17">
        <f t="shared" si="44"/>
        <v>236</v>
      </c>
      <c r="B251" s="37">
        <v>2.482</v>
      </c>
      <c r="C251" s="39">
        <v>283</v>
      </c>
      <c r="D251" s="10">
        <v>8</v>
      </c>
      <c r="E251" s="5">
        <v>1</v>
      </c>
      <c r="F251" s="5">
        <v>1</v>
      </c>
      <c r="G251" s="12">
        <v>43.1</v>
      </c>
      <c r="H251" s="12">
        <v>22.2</v>
      </c>
      <c r="I251" s="18">
        <f t="shared" si="50"/>
        <v>1.033922261484099</v>
      </c>
      <c r="J251" s="18">
        <f t="shared" si="51"/>
        <v>1.225447017752991</v>
      </c>
      <c r="K251" s="7">
        <f t="shared" si="52"/>
        <v>0.14008904593639546</v>
      </c>
      <c r="L251" s="19">
        <f t="shared" si="53"/>
        <v>1.9414414414414416</v>
      </c>
      <c r="M251" s="12">
        <f t="shared" si="54"/>
        <v>2.831799999999994</v>
      </c>
      <c r="N251" s="1">
        <v>21820</v>
      </c>
      <c r="O251" s="33">
        <v>20020219</v>
      </c>
      <c r="P251">
        <v>120450</v>
      </c>
      <c r="Q251" s="1">
        <v>1201</v>
      </c>
      <c r="R251" s="33">
        <v>-53</v>
      </c>
      <c r="S251" s="12">
        <v>32.7151</v>
      </c>
      <c r="T251" s="33">
        <v>-168</v>
      </c>
      <c r="U251" s="12">
        <v>16.3927</v>
      </c>
      <c r="V251" s="44">
        <v>6.64</v>
      </c>
      <c r="W251" s="1">
        <v>15</v>
      </c>
      <c r="X251" s="1" t="s">
        <v>60</v>
      </c>
      <c r="AA251" s="32">
        <f t="shared" si="43"/>
        <v>-53.545251666666665</v>
      </c>
      <c r="AB251" s="32">
        <f t="shared" si="45"/>
        <v>-168.27321166666667</v>
      </c>
    </row>
    <row r="252" spans="1:28" ht="12.75">
      <c r="A252" s="17">
        <f t="shared" si="44"/>
        <v>237</v>
      </c>
      <c r="B252" s="37">
        <v>2.521</v>
      </c>
      <c r="C252" s="39">
        <v>283</v>
      </c>
      <c r="D252" s="10">
        <v>8</v>
      </c>
      <c r="E252" s="5">
        <v>1</v>
      </c>
      <c r="F252" s="5">
        <v>1</v>
      </c>
      <c r="G252" s="12">
        <v>53.9</v>
      </c>
      <c r="H252" s="12">
        <v>27.2</v>
      </c>
      <c r="I252" s="18">
        <f t="shared" si="50"/>
        <v>1.3208480565371026</v>
      </c>
      <c r="J252" s="18">
        <f t="shared" si="51"/>
        <v>1.5655232236365961</v>
      </c>
      <c r="K252" s="7">
        <f t="shared" si="52"/>
        <v>0.11758021201413407</v>
      </c>
      <c r="L252" s="19">
        <f t="shared" si="53"/>
        <v>1.9816176470588236</v>
      </c>
      <c r="M252" s="12">
        <f t="shared" si="54"/>
        <v>2.376799999999996</v>
      </c>
      <c r="N252" s="1">
        <v>21820</v>
      </c>
      <c r="O252" s="33">
        <v>20020219</v>
      </c>
      <c r="P252">
        <v>123250</v>
      </c>
      <c r="Q252" s="1">
        <v>1229</v>
      </c>
      <c r="R252" s="33">
        <v>-53</v>
      </c>
      <c r="S252" s="12">
        <v>28.4159</v>
      </c>
      <c r="T252" s="33">
        <v>-168</v>
      </c>
      <c r="U252" s="12">
        <v>10.3185</v>
      </c>
      <c r="V252" s="44">
        <v>6.64</v>
      </c>
      <c r="W252" s="1">
        <v>15</v>
      </c>
      <c r="X252" s="1" t="s">
        <v>60</v>
      </c>
      <c r="AA252" s="32">
        <f t="shared" si="43"/>
        <v>-53.473598333333335</v>
      </c>
      <c r="AB252" s="32">
        <f t="shared" si="45"/>
        <v>-168.171975</v>
      </c>
    </row>
    <row r="253" spans="1:28" ht="12.75">
      <c r="A253" s="17">
        <f t="shared" si="44"/>
        <v>238</v>
      </c>
      <c r="B253" s="37">
        <v>0.97</v>
      </c>
      <c r="C253" s="39">
        <v>283</v>
      </c>
      <c r="D253" s="10">
        <v>8</v>
      </c>
      <c r="E253" s="5">
        <v>1</v>
      </c>
      <c r="F253" s="5">
        <v>1</v>
      </c>
      <c r="G253" s="12">
        <v>31.8</v>
      </c>
      <c r="H253" s="12">
        <v>16.3</v>
      </c>
      <c r="I253" s="18">
        <f t="shared" si="50"/>
        <v>0.7667844522968198</v>
      </c>
      <c r="J253" s="18">
        <f t="shared" si="51"/>
        <v>0.9088243433096344</v>
      </c>
      <c r="K253" s="7">
        <f t="shared" si="52"/>
        <v>0.09521484098939918</v>
      </c>
      <c r="L253" s="19">
        <f t="shared" si="53"/>
        <v>1.950920245398773</v>
      </c>
      <c r="M253" s="12">
        <f t="shared" si="54"/>
        <v>1.9246999999999979</v>
      </c>
      <c r="N253" s="1">
        <v>21820</v>
      </c>
      <c r="O253" s="33">
        <v>20020219</v>
      </c>
      <c r="P253">
        <v>130126</v>
      </c>
      <c r="Q253" s="1">
        <v>1258</v>
      </c>
      <c r="R253" s="33">
        <v>-53</v>
      </c>
      <c r="S253" s="12">
        <v>24.2724</v>
      </c>
      <c r="T253" s="33">
        <v>-168</v>
      </c>
      <c r="U253" s="12">
        <v>3.8791</v>
      </c>
      <c r="V253" s="44">
        <v>6.64</v>
      </c>
      <c r="W253" s="1">
        <v>15</v>
      </c>
      <c r="X253" s="1" t="s">
        <v>60</v>
      </c>
      <c r="AA253" s="32">
        <f t="shared" si="43"/>
        <v>-53.40454</v>
      </c>
      <c r="AB253" s="32">
        <f t="shared" si="45"/>
        <v>-168.06465166666666</v>
      </c>
    </row>
    <row r="254" spans="1:28" ht="12.75">
      <c r="A254" s="17">
        <f t="shared" si="44"/>
        <v>239</v>
      </c>
      <c r="B254" s="37">
        <v>0.816</v>
      </c>
      <c r="C254" s="39">
        <v>283</v>
      </c>
      <c r="D254" s="10">
        <v>8</v>
      </c>
      <c r="E254" s="5">
        <v>1</v>
      </c>
      <c r="F254" s="5">
        <v>1</v>
      </c>
      <c r="G254" s="12">
        <v>9.28</v>
      </c>
      <c r="H254" s="12">
        <v>5.19</v>
      </c>
      <c r="I254" s="18">
        <f t="shared" si="50"/>
        <v>0.20233215547703173</v>
      </c>
      <c r="J254" s="18">
        <f t="shared" si="51"/>
        <v>0.23981235897654216</v>
      </c>
      <c r="K254" s="7">
        <f t="shared" si="52"/>
        <v>0.07213265017667851</v>
      </c>
      <c r="L254" s="19">
        <f t="shared" si="53"/>
        <v>1.7880539499036607</v>
      </c>
      <c r="M254" s="12">
        <f t="shared" si="54"/>
        <v>1.4581100000000013</v>
      </c>
      <c r="N254" s="1">
        <v>21820</v>
      </c>
      <c r="O254" s="33">
        <v>20020219</v>
      </c>
      <c r="P254">
        <v>133118</v>
      </c>
      <c r="Q254" s="1">
        <v>1327</v>
      </c>
      <c r="R254" s="33">
        <v>-53</v>
      </c>
      <c r="S254" s="12">
        <v>23.5335</v>
      </c>
      <c r="T254" s="33">
        <v>-167</v>
      </c>
      <c r="U254" s="12">
        <v>54.6775</v>
      </c>
      <c r="V254" s="44">
        <v>6.64</v>
      </c>
      <c r="W254" s="1">
        <v>15</v>
      </c>
      <c r="X254" s="1" t="s">
        <v>60</v>
      </c>
      <c r="AA254" s="32">
        <f t="shared" si="43"/>
        <v>-53.392225</v>
      </c>
      <c r="AB254" s="32">
        <f t="shared" si="45"/>
        <v>-167.91129166666667</v>
      </c>
    </row>
    <row r="255" spans="1:28" ht="12.75">
      <c r="A255" s="17">
        <f t="shared" si="44"/>
        <v>240</v>
      </c>
      <c r="B255" s="37">
        <v>1.55</v>
      </c>
      <c r="C255" s="39">
        <v>283</v>
      </c>
      <c r="D255" s="10">
        <v>8</v>
      </c>
      <c r="E255" s="5">
        <v>1</v>
      </c>
      <c r="F255" s="5">
        <v>1</v>
      </c>
      <c r="G255" s="12">
        <v>31.2</v>
      </c>
      <c r="H255" s="12">
        <v>15.7</v>
      </c>
      <c r="I255" s="18">
        <f t="shared" si="50"/>
        <v>0.7667844522968198</v>
      </c>
      <c r="J255" s="18">
        <f t="shared" si="51"/>
        <v>0.9088243433096344</v>
      </c>
      <c r="K255" s="7">
        <f t="shared" si="52"/>
        <v>0.06348480565371027</v>
      </c>
      <c r="L255" s="19">
        <f t="shared" si="53"/>
        <v>1.9872611464968153</v>
      </c>
      <c r="M255" s="12">
        <f t="shared" si="54"/>
        <v>1.2833000000000006</v>
      </c>
      <c r="N255" s="1">
        <v>21820</v>
      </c>
      <c r="O255" s="33">
        <v>20020219</v>
      </c>
      <c r="P255">
        <v>140150</v>
      </c>
      <c r="Q255" s="1">
        <v>1358</v>
      </c>
      <c r="R255" s="33">
        <v>-53</v>
      </c>
      <c r="S255" s="12">
        <v>17.5562</v>
      </c>
      <c r="T255" s="33">
        <v>-167</v>
      </c>
      <c r="U255" s="12">
        <v>54.5037</v>
      </c>
      <c r="V255" s="44">
        <v>6.64</v>
      </c>
      <c r="W255" s="1">
        <v>15</v>
      </c>
      <c r="X255" s="1" t="s">
        <v>60</v>
      </c>
      <c r="AA255" s="32">
        <f t="shared" si="43"/>
        <v>-53.29260333333333</v>
      </c>
      <c r="AB255" s="32">
        <f t="shared" si="45"/>
        <v>-167.908395</v>
      </c>
    </row>
    <row r="256" spans="1:28" ht="12.75">
      <c r="A256" s="17">
        <f t="shared" si="44"/>
        <v>241</v>
      </c>
      <c r="B256" s="37">
        <v>0.707</v>
      </c>
      <c r="C256" s="39">
        <v>283</v>
      </c>
      <c r="D256" s="10">
        <v>8</v>
      </c>
      <c r="E256" s="5">
        <v>1</v>
      </c>
      <c r="F256" s="5">
        <v>1</v>
      </c>
      <c r="G256" s="12">
        <v>8.01</v>
      </c>
      <c r="H256" s="12">
        <v>4.36</v>
      </c>
      <c r="I256" s="18">
        <f t="shared" si="50"/>
        <v>0.18056537102473497</v>
      </c>
      <c r="J256" s="18">
        <f t="shared" si="51"/>
        <v>0.21401347439226873</v>
      </c>
      <c r="K256" s="7">
        <f t="shared" si="52"/>
        <v>0.050006219081272084</v>
      </c>
      <c r="L256" s="19">
        <f t="shared" si="53"/>
        <v>1.837155963302752</v>
      </c>
      <c r="M256" s="12">
        <f t="shared" si="54"/>
        <v>1.01084</v>
      </c>
      <c r="N256" s="1">
        <v>21820</v>
      </c>
      <c r="O256" s="33">
        <v>20020219</v>
      </c>
      <c r="P256">
        <v>143224</v>
      </c>
      <c r="Q256" s="1">
        <v>1428</v>
      </c>
      <c r="R256" s="33">
        <v>-53</v>
      </c>
      <c r="S256" s="12">
        <v>11.5583</v>
      </c>
      <c r="T256" s="33">
        <v>-167</v>
      </c>
      <c r="U256" s="12">
        <v>54.147</v>
      </c>
      <c r="V256" s="44">
        <v>6.64</v>
      </c>
      <c r="W256" s="1">
        <v>15</v>
      </c>
      <c r="X256" s="1" t="s">
        <v>60</v>
      </c>
      <c r="AA256" s="32">
        <f t="shared" si="43"/>
        <v>-53.192638333333335</v>
      </c>
      <c r="AB256" s="32">
        <f t="shared" si="45"/>
        <v>-167.90245</v>
      </c>
    </row>
    <row r="257" spans="1:28" ht="12.75">
      <c r="A257" s="17">
        <f t="shared" si="44"/>
        <v>242</v>
      </c>
      <c r="B257" s="37">
        <v>1.572</v>
      </c>
      <c r="C257" s="39">
        <v>283</v>
      </c>
      <c r="D257" s="10">
        <v>8</v>
      </c>
      <c r="E257" s="5">
        <v>1</v>
      </c>
      <c r="F257" s="5">
        <v>1</v>
      </c>
      <c r="G257" s="12">
        <v>26.4</v>
      </c>
      <c r="H257" s="12">
        <v>13.6</v>
      </c>
      <c r="I257" s="18">
        <f t="shared" si="50"/>
        <v>0.6332155477031801</v>
      </c>
      <c r="J257" s="18">
        <f t="shared" si="51"/>
        <v>0.750513006087956</v>
      </c>
      <c r="K257" s="7">
        <f t="shared" si="52"/>
        <v>0.0859985865724381</v>
      </c>
      <c r="L257" s="19">
        <f t="shared" si="53"/>
        <v>1.9411764705882353</v>
      </c>
      <c r="M257" s="12">
        <f t="shared" si="54"/>
        <v>1.7383999999999986</v>
      </c>
      <c r="N257" s="1">
        <v>21820</v>
      </c>
      <c r="O257" s="33">
        <v>20020219</v>
      </c>
      <c r="P257">
        <v>150244</v>
      </c>
      <c r="Q257" s="1">
        <v>1459</v>
      </c>
      <c r="R257" s="33">
        <v>-53</v>
      </c>
      <c r="S257" s="12">
        <v>9.3612</v>
      </c>
      <c r="T257" s="33">
        <v>-167</v>
      </c>
      <c r="U257" s="12">
        <v>47.1447</v>
      </c>
      <c r="V257" s="44">
        <v>6.64</v>
      </c>
      <c r="W257" s="1">
        <v>15</v>
      </c>
      <c r="X257" s="1" t="s">
        <v>60</v>
      </c>
      <c r="AA257" s="32">
        <f t="shared" si="43"/>
        <v>-53.15602</v>
      </c>
      <c r="AB257" s="32">
        <f t="shared" si="45"/>
        <v>-167.785745</v>
      </c>
    </row>
    <row r="258" spans="1:28" ht="12.75">
      <c r="A258" s="17">
        <f t="shared" si="44"/>
        <v>243</v>
      </c>
      <c r="B258" s="37">
        <v>1.001</v>
      </c>
      <c r="C258" s="39">
        <v>283</v>
      </c>
      <c r="D258" s="10">
        <v>8</v>
      </c>
      <c r="E258" s="5">
        <v>1</v>
      </c>
      <c r="F258" s="5">
        <v>1</v>
      </c>
      <c r="G258" s="12">
        <v>17.1</v>
      </c>
      <c r="H258" s="12">
        <v>9.32</v>
      </c>
      <c r="I258" s="18">
        <f t="shared" si="50"/>
        <v>0.3848763250883393</v>
      </c>
      <c r="J258" s="18">
        <f t="shared" si="51"/>
        <v>0.4561711865128359</v>
      </c>
      <c r="K258" s="7">
        <f t="shared" si="52"/>
        <v>0.10799689045936398</v>
      </c>
      <c r="L258" s="19">
        <f t="shared" si="53"/>
        <v>1.8347639484978542</v>
      </c>
      <c r="M258" s="12">
        <f t="shared" si="54"/>
        <v>2.1830800000000004</v>
      </c>
      <c r="N258" s="1">
        <v>21820</v>
      </c>
      <c r="O258" s="33">
        <v>20020219</v>
      </c>
      <c r="P258">
        <v>153336</v>
      </c>
      <c r="Q258" s="1">
        <v>1530</v>
      </c>
      <c r="R258" s="33">
        <v>-53</v>
      </c>
      <c r="S258" s="12">
        <v>9.1961</v>
      </c>
      <c r="T258" s="33">
        <v>-167</v>
      </c>
      <c r="U258" s="12">
        <v>37.1535</v>
      </c>
      <c r="V258" s="44">
        <v>6.64</v>
      </c>
      <c r="W258" s="1">
        <v>15</v>
      </c>
      <c r="X258" s="1" t="s">
        <v>60</v>
      </c>
      <c r="AA258" s="32">
        <f t="shared" si="43"/>
        <v>-53.15326833333334</v>
      </c>
      <c r="AB258" s="32">
        <f t="shared" si="45"/>
        <v>-167.619225</v>
      </c>
    </row>
    <row r="259" spans="1:28" ht="12.75">
      <c r="A259" s="17">
        <f t="shared" si="44"/>
        <v>244</v>
      </c>
      <c r="B259" s="37">
        <v>0.537</v>
      </c>
      <c r="C259" s="39">
        <v>283</v>
      </c>
      <c r="D259" s="10">
        <v>8</v>
      </c>
      <c r="E259" s="5">
        <v>1</v>
      </c>
      <c r="F259" s="5">
        <v>1</v>
      </c>
      <c r="G259" s="12">
        <v>10.3</v>
      </c>
      <c r="H259" s="12">
        <v>5.42</v>
      </c>
      <c r="I259" s="18">
        <f t="shared" si="50"/>
        <v>0.24141342756183748</v>
      </c>
      <c r="J259" s="18">
        <f t="shared" si="51"/>
        <v>0.2861330835710333</v>
      </c>
      <c r="K259" s="7">
        <f t="shared" si="52"/>
        <v>0.04521455830388686</v>
      </c>
      <c r="L259" s="19">
        <f t="shared" si="53"/>
        <v>1.9003690036900371</v>
      </c>
      <c r="M259" s="12">
        <f t="shared" si="54"/>
        <v>0.9139799999999987</v>
      </c>
      <c r="N259" s="1">
        <v>21820</v>
      </c>
      <c r="O259" s="33">
        <v>20020219</v>
      </c>
      <c r="P259">
        <v>160212</v>
      </c>
      <c r="Q259" s="1">
        <v>1558</v>
      </c>
      <c r="R259" s="33">
        <v>-53</v>
      </c>
      <c r="S259" s="12">
        <v>7.6775</v>
      </c>
      <c r="T259" s="33">
        <v>-167</v>
      </c>
      <c r="U259" s="12">
        <v>30.6077</v>
      </c>
      <c r="V259" s="44">
        <v>6.64</v>
      </c>
      <c r="W259" s="1">
        <v>15</v>
      </c>
      <c r="X259" s="1" t="s">
        <v>60</v>
      </c>
      <c r="AA259" s="32">
        <f t="shared" si="43"/>
        <v>-53.12795833333333</v>
      </c>
      <c r="AB259" s="32">
        <f t="shared" si="45"/>
        <v>-167.51012833333334</v>
      </c>
    </row>
    <row r="260" spans="1:28" ht="12.75">
      <c r="A260" s="17">
        <f t="shared" si="44"/>
        <v>245</v>
      </c>
      <c r="B260" s="37">
        <v>0.833</v>
      </c>
      <c r="C260" s="39">
        <v>283</v>
      </c>
      <c r="D260" s="10">
        <v>8</v>
      </c>
      <c r="E260" s="5">
        <v>1</v>
      </c>
      <c r="F260" s="5">
        <v>1</v>
      </c>
      <c r="G260" s="12">
        <v>20.2</v>
      </c>
      <c r="H260" s="12">
        <v>11.3</v>
      </c>
      <c r="I260" s="18">
        <f t="shared" si="50"/>
        <v>0.44028268551236743</v>
      </c>
      <c r="J260" s="18">
        <f t="shared" si="51"/>
        <v>0.521841074545532</v>
      </c>
      <c r="K260" s="7">
        <f t="shared" si="52"/>
        <v>0.15729964664310955</v>
      </c>
      <c r="L260" s="19">
        <f t="shared" si="53"/>
        <v>1.7876106194690264</v>
      </c>
      <c r="M260" s="12">
        <f t="shared" si="54"/>
        <v>3.1797000000000004</v>
      </c>
      <c r="N260" s="1">
        <v>21820</v>
      </c>
      <c r="O260" s="33">
        <v>20020219</v>
      </c>
      <c r="P260">
        <v>163253</v>
      </c>
      <c r="Q260" s="1">
        <v>1629</v>
      </c>
      <c r="R260" s="33">
        <v>-53</v>
      </c>
      <c r="S260" s="12">
        <v>1.9034</v>
      </c>
      <c r="T260" s="33">
        <v>-167</v>
      </c>
      <c r="U260" s="12">
        <v>30.6007</v>
      </c>
      <c r="V260" s="44">
        <v>6.64</v>
      </c>
      <c r="W260" s="1">
        <v>15</v>
      </c>
      <c r="X260" s="1" t="s">
        <v>60</v>
      </c>
      <c r="AA260" s="32">
        <f t="shared" si="43"/>
        <v>-53.03172333333333</v>
      </c>
      <c r="AB260" s="32">
        <f t="shared" si="45"/>
        <v>-167.51001166666666</v>
      </c>
    </row>
    <row r="261" spans="1:28" ht="12.75">
      <c r="A261" s="17">
        <f t="shared" si="44"/>
        <v>246</v>
      </c>
      <c r="B261" s="37">
        <v>1.184</v>
      </c>
      <c r="C261" s="39">
        <v>283</v>
      </c>
      <c r="D261" s="10">
        <v>8</v>
      </c>
      <c r="E261" s="5">
        <v>1</v>
      </c>
      <c r="F261" s="5">
        <v>1</v>
      </c>
      <c r="G261" s="12">
        <v>53.7</v>
      </c>
      <c r="H261" s="12">
        <v>27.2</v>
      </c>
      <c r="I261" s="18">
        <f t="shared" si="50"/>
        <v>1.3109540636042405</v>
      </c>
      <c r="J261" s="18">
        <f t="shared" si="51"/>
        <v>1.5537964579164718</v>
      </c>
      <c r="K261" s="7">
        <f t="shared" si="52"/>
        <v>0.12747420494699604</v>
      </c>
      <c r="L261" s="19">
        <f t="shared" si="53"/>
        <v>1.974264705882353</v>
      </c>
      <c r="M261" s="12">
        <f t="shared" si="54"/>
        <v>2.5767999999999915</v>
      </c>
      <c r="N261" s="1">
        <v>21820</v>
      </c>
      <c r="O261" s="33">
        <v>20020219</v>
      </c>
      <c r="P261">
        <v>170355</v>
      </c>
      <c r="Q261" s="1">
        <v>1700</v>
      </c>
      <c r="R261" s="33">
        <v>-52</v>
      </c>
      <c r="S261" s="12">
        <v>55.972</v>
      </c>
      <c r="T261" s="33">
        <v>-167</v>
      </c>
      <c r="U261" s="12">
        <v>30.494</v>
      </c>
      <c r="V261" s="44">
        <v>6.64</v>
      </c>
      <c r="W261" s="1">
        <v>15</v>
      </c>
      <c r="X261" s="1" t="s">
        <v>60</v>
      </c>
      <c r="AA261" s="32">
        <f t="shared" si="43"/>
        <v>-52.93286666666667</v>
      </c>
      <c r="AB261" s="32">
        <f t="shared" si="45"/>
        <v>-167.50823333333332</v>
      </c>
    </row>
    <row r="262" spans="1:28" ht="12.75">
      <c r="A262" s="17">
        <f t="shared" si="44"/>
        <v>247</v>
      </c>
      <c r="B262" s="37">
        <v>0.667</v>
      </c>
      <c r="C262" s="39">
        <v>283</v>
      </c>
      <c r="D262" s="10">
        <v>8</v>
      </c>
      <c r="E262" s="5">
        <v>1</v>
      </c>
      <c r="F262" s="5">
        <v>1</v>
      </c>
      <c r="G262" s="12">
        <v>9.65</v>
      </c>
      <c r="H262" s="12">
        <v>4.53</v>
      </c>
      <c r="I262" s="18">
        <f t="shared" si="50"/>
        <v>0.2532862190812721</v>
      </c>
      <c r="J262" s="18">
        <f t="shared" si="51"/>
        <v>0.30020520243518245</v>
      </c>
      <c r="K262" s="7">
        <f t="shared" si="52"/>
        <v>-0.013724452296819824</v>
      </c>
      <c r="L262" s="19">
        <f t="shared" si="53"/>
        <v>2.130242825607064</v>
      </c>
      <c r="M262" s="12">
        <f t="shared" si="54"/>
        <v>-0.27743000000000073</v>
      </c>
      <c r="N262" s="1">
        <v>21820</v>
      </c>
      <c r="O262" s="33">
        <v>20020219</v>
      </c>
      <c r="P262">
        <v>173327</v>
      </c>
      <c r="Q262" s="1">
        <v>1729</v>
      </c>
      <c r="R262" s="33">
        <v>-52</v>
      </c>
      <c r="S262" s="12">
        <v>50.1038</v>
      </c>
      <c r="T262" s="33">
        <v>-167</v>
      </c>
      <c r="U262" s="12">
        <v>30.2884</v>
      </c>
      <c r="V262" s="44">
        <v>6.64</v>
      </c>
      <c r="W262" s="1">
        <v>15</v>
      </c>
      <c r="X262" s="1" t="s">
        <v>60</v>
      </c>
      <c r="AA262" s="32">
        <f t="shared" si="43"/>
        <v>-52.83506333333333</v>
      </c>
      <c r="AB262" s="32">
        <f t="shared" si="45"/>
        <v>-167.50480666666667</v>
      </c>
    </row>
    <row r="263" spans="1:28" ht="12.75">
      <c r="A263" s="17">
        <f t="shared" si="44"/>
        <v>248</v>
      </c>
      <c r="B263" s="37">
        <v>1.032</v>
      </c>
      <c r="C263" s="39">
        <v>283</v>
      </c>
      <c r="D263" s="10">
        <v>8</v>
      </c>
      <c r="E263" s="5">
        <v>1</v>
      </c>
      <c r="F263" s="5">
        <v>1</v>
      </c>
      <c r="G263" s="12">
        <v>80.5</v>
      </c>
      <c r="H263" s="12">
        <v>36.2</v>
      </c>
      <c r="I263" s="18">
        <f t="shared" si="50"/>
        <v>2.191519434628975</v>
      </c>
      <c r="J263" s="18">
        <f t="shared" si="51"/>
        <v>2.5974786070075355</v>
      </c>
      <c r="K263" s="7">
        <f t="shared" si="52"/>
        <v>-0.27714063604240263</v>
      </c>
      <c r="L263" s="19">
        <f t="shared" si="53"/>
        <v>2.223756906077348</v>
      </c>
      <c r="M263" s="12">
        <f t="shared" si="54"/>
        <v>-5.602199999999996</v>
      </c>
      <c r="N263" s="1">
        <v>21820</v>
      </c>
      <c r="O263" s="33">
        <v>20020219</v>
      </c>
      <c r="P263">
        <v>200147</v>
      </c>
      <c r="Q263" s="1">
        <v>1957</v>
      </c>
      <c r="R263" s="33">
        <v>-52</v>
      </c>
      <c r="S263" s="12">
        <v>25.0852</v>
      </c>
      <c r="T263" s="33">
        <v>-167</v>
      </c>
      <c r="U263" s="12">
        <v>19.4817</v>
      </c>
      <c r="V263" s="44">
        <v>6.64</v>
      </c>
      <c r="W263" s="1">
        <v>15</v>
      </c>
      <c r="X263" s="43"/>
      <c r="AA263" s="32">
        <f t="shared" si="43"/>
        <v>-52.41808666666667</v>
      </c>
      <c r="AB263" s="32">
        <f t="shared" si="45"/>
        <v>-167.324695</v>
      </c>
    </row>
    <row r="264" spans="1:28" ht="12.75">
      <c r="A264" s="17">
        <f t="shared" si="44"/>
        <v>249</v>
      </c>
      <c r="B264" s="37">
        <v>0.224</v>
      </c>
      <c r="C264" s="39">
        <v>283</v>
      </c>
      <c r="D264" s="10">
        <v>8</v>
      </c>
      <c r="E264" s="5">
        <v>1</v>
      </c>
      <c r="F264" s="5">
        <v>1</v>
      </c>
      <c r="G264" s="12" t="s">
        <v>93</v>
      </c>
      <c r="H264" s="12" t="s">
        <v>93</v>
      </c>
      <c r="I264" s="12" t="s">
        <v>93</v>
      </c>
      <c r="J264" s="12" t="s">
        <v>93</v>
      </c>
      <c r="K264" s="12" t="s">
        <v>93</v>
      </c>
      <c r="L264" s="12" t="s">
        <v>93</v>
      </c>
      <c r="M264" s="12" t="s">
        <v>93</v>
      </c>
      <c r="N264" s="1">
        <v>22005</v>
      </c>
      <c r="O264" s="33">
        <v>20020219</v>
      </c>
      <c r="P264">
        <v>203401</v>
      </c>
      <c r="Q264" s="1">
        <v>2030</v>
      </c>
      <c r="R264" s="33">
        <v>-52</v>
      </c>
      <c r="S264" s="12">
        <v>25.0354</v>
      </c>
      <c r="T264" s="33">
        <v>-167</v>
      </c>
      <c r="U264" s="12">
        <v>8.6748</v>
      </c>
      <c r="V264" s="44">
        <v>6.64</v>
      </c>
      <c r="W264" s="1">
        <v>15</v>
      </c>
      <c r="X264" s="43" t="s">
        <v>93</v>
      </c>
      <c r="AA264" s="32">
        <f t="shared" si="43"/>
        <v>-52.41725666666667</v>
      </c>
      <c r="AB264" s="32">
        <f t="shared" si="45"/>
        <v>-167.14458</v>
      </c>
    </row>
    <row r="265" spans="1:28" ht="12.75">
      <c r="A265" s="17">
        <f t="shared" si="44"/>
        <v>250</v>
      </c>
      <c r="B265" s="37">
        <v>0.801</v>
      </c>
      <c r="C265" s="39">
        <v>283</v>
      </c>
      <c r="D265" s="10">
        <v>8</v>
      </c>
      <c r="E265" s="5">
        <v>1</v>
      </c>
      <c r="F265" s="5">
        <v>1</v>
      </c>
      <c r="G265" s="12">
        <v>14.4</v>
      </c>
      <c r="H265" s="12">
        <v>7.02</v>
      </c>
      <c r="I265" s="18">
        <f aca="true" t="shared" si="55" ref="I265:I274">$E$10*(+G265-H265)*(D265/C265)*E265</f>
        <v>0.36508833922261485</v>
      </c>
      <c r="J265" s="18">
        <f aca="true" t="shared" si="56" ref="J265:J283">$E$10*(+G265-H265)*(D265/C265)*E265*(7.87/V265)</f>
        <v>0.4146097012528109</v>
      </c>
      <c r="K265" s="7">
        <f t="shared" si="52"/>
        <v>0.006153074204946927</v>
      </c>
      <c r="L265" s="19">
        <f t="shared" si="53"/>
        <v>2.0512820512820515</v>
      </c>
      <c r="M265" s="12">
        <f t="shared" si="54"/>
        <v>0.1243799999999986</v>
      </c>
      <c r="N265" s="1">
        <v>22005</v>
      </c>
      <c r="O265" s="33">
        <v>20020220</v>
      </c>
      <c r="P265">
        <v>103023</v>
      </c>
      <c r="Q265" s="1">
        <v>1029</v>
      </c>
      <c r="R265" s="33">
        <v>-52</v>
      </c>
      <c r="S265" s="12">
        <v>43.007</v>
      </c>
      <c r="T265" s="33">
        <v>-167</v>
      </c>
      <c r="U265" s="12">
        <v>15.3957</v>
      </c>
      <c r="V265" s="44">
        <v>6.93</v>
      </c>
      <c r="W265" s="1">
        <v>16</v>
      </c>
      <c r="X265" s="43" t="s">
        <v>78</v>
      </c>
      <c r="AA265" s="32">
        <f t="shared" si="43"/>
        <v>-52.71678333333333</v>
      </c>
      <c r="AB265" s="32">
        <f t="shared" si="45"/>
        <v>-167.256595</v>
      </c>
    </row>
    <row r="266" spans="1:28" ht="12.75">
      <c r="A266" s="17">
        <f t="shared" si="44"/>
        <v>251</v>
      </c>
      <c r="B266" s="37">
        <v>1.335</v>
      </c>
      <c r="C266" s="39">
        <v>283</v>
      </c>
      <c r="D266" s="10">
        <v>8</v>
      </c>
      <c r="E266" s="5">
        <v>1</v>
      </c>
      <c r="F266" s="5">
        <v>1</v>
      </c>
      <c r="G266" s="12">
        <v>13.6</v>
      </c>
      <c r="H266" s="12">
        <v>5.32</v>
      </c>
      <c r="I266" s="18">
        <f t="shared" si="55"/>
        <v>0.4096113074204947</v>
      </c>
      <c r="J266" s="18">
        <f t="shared" si="56"/>
        <v>0.46517185994217797</v>
      </c>
      <c r="K266" s="7">
        <f t="shared" si="52"/>
        <v>-0.12827166077738514</v>
      </c>
      <c r="L266" s="19">
        <f t="shared" si="53"/>
        <v>2.5563909774436087</v>
      </c>
      <c r="M266" s="12">
        <f t="shared" si="54"/>
        <v>-2.5929199999999994</v>
      </c>
      <c r="N266" s="1">
        <v>22005</v>
      </c>
      <c r="O266" s="33">
        <v>20020220</v>
      </c>
      <c r="P266">
        <v>110010</v>
      </c>
      <c r="Q266" s="1">
        <v>1056</v>
      </c>
      <c r="R266" s="33">
        <v>-52</v>
      </c>
      <c r="S266" s="12">
        <v>45.5298</v>
      </c>
      <c r="T266" s="33">
        <v>-167</v>
      </c>
      <c r="U266" s="12">
        <v>22.7972</v>
      </c>
      <c r="V266" s="44">
        <v>6.93</v>
      </c>
      <c r="W266" s="1">
        <v>16</v>
      </c>
      <c r="X266" s="1" t="s">
        <v>60</v>
      </c>
      <c r="AA266" s="32">
        <f t="shared" si="43"/>
        <v>-52.75883</v>
      </c>
      <c r="AB266" s="32">
        <f t="shared" si="45"/>
        <v>-167.37995333333333</v>
      </c>
    </row>
    <row r="267" spans="1:28" ht="12.75">
      <c r="A267" s="17">
        <f t="shared" si="44"/>
        <v>252</v>
      </c>
      <c r="B267" s="37">
        <v>2.113</v>
      </c>
      <c r="C267" s="39">
        <v>283</v>
      </c>
      <c r="D267" s="10">
        <v>8</v>
      </c>
      <c r="E267" s="5">
        <v>1</v>
      </c>
      <c r="F267" s="5">
        <v>1</v>
      </c>
      <c r="G267" s="12">
        <v>9.21</v>
      </c>
      <c r="H267" s="12">
        <v>4.18</v>
      </c>
      <c r="I267" s="18">
        <f t="shared" si="55"/>
        <v>0.24883392226148415</v>
      </c>
      <c r="J267" s="18">
        <f t="shared" si="56"/>
        <v>0.2825862868972411</v>
      </c>
      <c r="K267" s="7">
        <f t="shared" si="52"/>
        <v>-0.0277813427561838</v>
      </c>
      <c r="L267" s="19">
        <f t="shared" si="53"/>
        <v>2.203349282296651</v>
      </c>
      <c r="M267" s="12">
        <f t="shared" si="54"/>
        <v>-0.5615800000000011</v>
      </c>
      <c r="N267" s="1">
        <v>22005</v>
      </c>
      <c r="O267" s="33">
        <v>20020220</v>
      </c>
      <c r="P267">
        <v>112826</v>
      </c>
      <c r="Q267" s="1">
        <v>1125</v>
      </c>
      <c r="R267" s="33">
        <v>-52</v>
      </c>
      <c r="S267" s="12">
        <v>48.1818</v>
      </c>
      <c r="T267" s="33">
        <v>-167</v>
      </c>
      <c r="U267" s="12">
        <v>30.9493</v>
      </c>
      <c r="V267" s="44">
        <v>6.93</v>
      </c>
      <c r="W267" s="1">
        <v>16</v>
      </c>
      <c r="X267" s="1" t="s">
        <v>60</v>
      </c>
      <c r="AA267" s="32">
        <f t="shared" si="43"/>
        <v>-52.80303</v>
      </c>
      <c r="AB267" s="32">
        <f t="shared" si="45"/>
        <v>-167.51582166666665</v>
      </c>
    </row>
    <row r="268" spans="1:28" ht="12.75">
      <c r="A268" s="17">
        <f t="shared" si="44"/>
        <v>253</v>
      </c>
      <c r="B268" s="37">
        <v>1.074</v>
      </c>
      <c r="C268" s="39">
        <v>283</v>
      </c>
      <c r="D268" s="10">
        <v>8</v>
      </c>
      <c r="E268" s="5">
        <v>1</v>
      </c>
      <c r="F268" s="5">
        <v>1</v>
      </c>
      <c r="G268" s="12">
        <v>37.2</v>
      </c>
      <c r="H268" s="12">
        <v>17.3</v>
      </c>
      <c r="I268" s="18">
        <f t="shared" si="55"/>
        <v>0.9844522968197881</v>
      </c>
      <c r="J268" s="18">
        <f t="shared" si="56"/>
        <v>1.11798550879823</v>
      </c>
      <c r="K268" s="7">
        <f t="shared" si="52"/>
        <v>-0.06956961130742058</v>
      </c>
      <c r="L268" s="19">
        <f t="shared" si="53"/>
        <v>2.1502890173410405</v>
      </c>
      <c r="M268" s="12">
        <f t="shared" si="54"/>
        <v>-1.4063000000000017</v>
      </c>
      <c r="N268" s="1">
        <v>22005</v>
      </c>
      <c r="O268" s="33">
        <v>20020220</v>
      </c>
      <c r="P268">
        <v>115836</v>
      </c>
      <c r="Q268" s="1">
        <v>1154</v>
      </c>
      <c r="R268" s="33">
        <v>-52</v>
      </c>
      <c r="S268" s="12">
        <v>52.4376</v>
      </c>
      <c r="T268" s="33">
        <v>-167</v>
      </c>
      <c r="U268" s="12">
        <v>33.9029</v>
      </c>
      <c r="V268" s="44">
        <v>6.93</v>
      </c>
      <c r="W268" s="1">
        <v>16</v>
      </c>
      <c r="X268" s="1" t="s">
        <v>60</v>
      </c>
      <c r="AA268" s="32">
        <f t="shared" si="43"/>
        <v>-52.87396</v>
      </c>
      <c r="AB268" s="32">
        <f t="shared" si="45"/>
        <v>-167.56504833333332</v>
      </c>
    </row>
    <row r="269" spans="1:28" ht="12.75">
      <c r="A269" s="17">
        <f t="shared" si="44"/>
        <v>254</v>
      </c>
      <c r="B269" s="37">
        <v>1.571</v>
      </c>
      <c r="C269" s="39">
        <v>283</v>
      </c>
      <c r="D269" s="10">
        <v>8</v>
      </c>
      <c r="E269" s="5">
        <v>1</v>
      </c>
      <c r="F269" s="5">
        <v>1</v>
      </c>
      <c r="G269" s="12">
        <v>38.3</v>
      </c>
      <c r="H269" s="12">
        <v>16.1</v>
      </c>
      <c r="I269" s="18">
        <f t="shared" si="55"/>
        <v>1.098233215547703</v>
      </c>
      <c r="J269" s="18">
        <f t="shared" si="56"/>
        <v>1.2471999143377235</v>
      </c>
      <c r="K269" s="7">
        <f t="shared" si="52"/>
        <v>-0.24681060070671346</v>
      </c>
      <c r="L269" s="19">
        <f t="shared" si="53"/>
        <v>2.3788819875776395</v>
      </c>
      <c r="M269" s="12">
        <f t="shared" si="54"/>
        <v>-4.989099999999993</v>
      </c>
      <c r="N269" s="1">
        <v>22005</v>
      </c>
      <c r="O269" s="33">
        <v>20020220</v>
      </c>
      <c r="P269">
        <v>122714</v>
      </c>
      <c r="Q269" s="1">
        <v>1224</v>
      </c>
      <c r="R269" s="33">
        <v>-52</v>
      </c>
      <c r="S269" s="12">
        <v>58.1635</v>
      </c>
      <c r="T269" s="33">
        <v>-167</v>
      </c>
      <c r="U269" s="12">
        <v>33.784</v>
      </c>
      <c r="V269" s="44">
        <v>6.93</v>
      </c>
      <c r="W269" s="1">
        <v>16</v>
      </c>
      <c r="X269" s="1" t="s">
        <v>60</v>
      </c>
      <c r="AA269" s="32">
        <f t="shared" si="43"/>
        <v>-52.96939166666667</v>
      </c>
      <c r="AB269" s="32">
        <f t="shared" si="45"/>
        <v>-167.56306666666666</v>
      </c>
    </row>
    <row r="270" spans="1:28" ht="12.75">
      <c r="A270" s="17">
        <f t="shared" si="44"/>
        <v>255</v>
      </c>
      <c r="B270" s="37">
        <v>1.08</v>
      </c>
      <c r="C270" s="39">
        <v>283</v>
      </c>
      <c r="D270" s="10">
        <v>8</v>
      </c>
      <c r="E270" s="5">
        <v>1</v>
      </c>
      <c r="F270" s="5">
        <v>1</v>
      </c>
      <c r="G270" s="12">
        <v>20.1</v>
      </c>
      <c r="H270" s="12">
        <v>11.2</v>
      </c>
      <c r="I270" s="18">
        <f t="shared" si="55"/>
        <v>0.44028268551236754</v>
      </c>
      <c r="J270" s="18">
        <f t="shared" si="56"/>
        <v>0.5000035692615199</v>
      </c>
      <c r="K270" s="7">
        <f t="shared" si="52"/>
        <v>0.15201130742049457</v>
      </c>
      <c r="L270" s="19">
        <f t="shared" si="53"/>
        <v>1.7946428571428574</v>
      </c>
      <c r="M270" s="12">
        <f t="shared" si="54"/>
        <v>3.0727999999999973</v>
      </c>
      <c r="N270" s="1">
        <v>22005</v>
      </c>
      <c r="O270" s="33">
        <v>20020220</v>
      </c>
      <c r="P270">
        <v>125721</v>
      </c>
      <c r="Q270" s="1">
        <v>1254</v>
      </c>
      <c r="R270" s="33">
        <v>-53</v>
      </c>
      <c r="S270" s="12">
        <v>3.9619</v>
      </c>
      <c r="T270" s="33">
        <v>-167</v>
      </c>
      <c r="U270" s="12">
        <v>33.8275</v>
      </c>
      <c r="V270" s="44">
        <v>6.93</v>
      </c>
      <c r="W270" s="1">
        <v>16</v>
      </c>
      <c r="X270" s="1" t="s">
        <v>60</v>
      </c>
      <c r="AA270" s="32">
        <f t="shared" si="43"/>
        <v>-53.06603166666667</v>
      </c>
      <c r="AB270" s="32">
        <f t="shared" si="45"/>
        <v>-167.56379166666667</v>
      </c>
    </row>
    <row r="271" spans="1:28" ht="12.75">
      <c r="A271" s="17">
        <f t="shared" si="44"/>
        <v>256</v>
      </c>
      <c r="B271" s="37">
        <v>0.625</v>
      </c>
      <c r="C271" s="39">
        <v>283</v>
      </c>
      <c r="D271" s="10">
        <v>8</v>
      </c>
      <c r="E271" s="5">
        <v>1</v>
      </c>
      <c r="F271" s="5">
        <v>1</v>
      </c>
      <c r="G271" s="12">
        <v>9.4</v>
      </c>
      <c r="H271" s="12">
        <v>4.42</v>
      </c>
      <c r="I271" s="18">
        <f t="shared" si="55"/>
        <v>0.24636042402826855</v>
      </c>
      <c r="J271" s="18">
        <f t="shared" si="56"/>
        <v>0.27977727808116504</v>
      </c>
      <c r="K271" s="7">
        <f t="shared" si="52"/>
        <v>-0.012615830388692581</v>
      </c>
      <c r="L271" s="19">
        <f t="shared" si="53"/>
        <v>2.1266968325791855</v>
      </c>
      <c r="M271" s="12">
        <f t="shared" si="54"/>
        <v>-0.25502</v>
      </c>
      <c r="N271" s="1">
        <v>22005</v>
      </c>
      <c r="O271" s="33">
        <v>20020220</v>
      </c>
      <c r="P271">
        <v>132721</v>
      </c>
      <c r="Q271" s="1">
        <v>1324</v>
      </c>
      <c r="R271" s="33">
        <v>-53</v>
      </c>
      <c r="S271" s="12">
        <v>9.7971</v>
      </c>
      <c r="T271" s="33">
        <v>-167</v>
      </c>
      <c r="U271" s="12">
        <v>33.9769</v>
      </c>
      <c r="V271" s="44">
        <v>6.93</v>
      </c>
      <c r="W271" s="1">
        <v>16</v>
      </c>
      <c r="X271" s="1" t="s">
        <v>60</v>
      </c>
      <c r="AA271" s="32">
        <f t="shared" si="43"/>
        <v>-53.163285</v>
      </c>
      <c r="AB271" s="32">
        <f t="shared" si="45"/>
        <v>-167.56628166666667</v>
      </c>
    </row>
    <row r="272" spans="1:28" ht="12.75">
      <c r="A272" s="17">
        <f t="shared" si="44"/>
        <v>257</v>
      </c>
      <c r="B272" s="37">
        <v>0.583</v>
      </c>
      <c r="C272" s="39">
        <v>283</v>
      </c>
      <c r="D272" s="10">
        <v>8</v>
      </c>
      <c r="E272" s="5">
        <v>1</v>
      </c>
      <c r="F272" s="5">
        <v>1</v>
      </c>
      <c r="G272" s="12">
        <v>10.1</v>
      </c>
      <c r="H272" s="12">
        <v>4.52</v>
      </c>
      <c r="I272" s="18">
        <f t="shared" si="55"/>
        <v>0.27604240282685516</v>
      </c>
      <c r="J272" s="18">
        <f t="shared" si="56"/>
        <v>0.31348538387407654</v>
      </c>
      <c r="K272" s="7">
        <f t="shared" si="52"/>
        <v>-0.03700946996466432</v>
      </c>
      <c r="L272" s="19">
        <f t="shared" si="53"/>
        <v>2.234513274336283</v>
      </c>
      <c r="M272" s="12">
        <f t="shared" si="54"/>
        <v>-0.7481200000000001</v>
      </c>
      <c r="N272" s="1">
        <v>22005</v>
      </c>
      <c r="O272" s="33">
        <v>20020220</v>
      </c>
      <c r="P272">
        <v>135747</v>
      </c>
      <c r="Q272" s="1">
        <v>1354</v>
      </c>
      <c r="R272" s="33">
        <v>-53</v>
      </c>
      <c r="S272" s="12">
        <v>15.5311</v>
      </c>
      <c r="T272" s="33">
        <v>-167</v>
      </c>
      <c r="U272" s="12">
        <v>34.0272</v>
      </c>
      <c r="V272" s="44">
        <v>6.93</v>
      </c>
      <c r="W272" s="1">
        <v>16</v>
      </c>
      <c r="X272" s="1" t="s">
        <v>60</v>
      </c>
      <c r="AA272" s="32">
        <f t="shared" si="43"/>
        <v>-53.258851666666665</v>
      </c>
      <c r="AB272" s="32">
        <f t="shared" si="45"/>
        <v>-167.56712</v>
      </c>
    </row>
    <row r="273" spans="1:28" ht="12.75">
      <c r="A273" s="17">
        <f t="shared" si="44"/>
        <v>258</v>
      </c>
      <c r="B273" s="37">
        <v>0.515</v>
      </c>
      <c r="C273" s="39">
        <v>283</v>
      </c>
      <c r="D273" s="10">
        <v>8</v>
      </c>
      <c r="E273" s="5">
        <v>1</v>
      </c>
      <c r="F273" s="5">
        <v>1</v>
      </c>
      <c r="G273" s="12">
        <v>9.07</v>
      </c>
      <c r="H273" s="12">
        <v>3.79</v>
      </c>
      <c r="I273" s="18">
        <f t="shared" si="55"/>
        <v>0.2612014134275618</v>
      </c>
      <c r="J273" s="18">
        <f t="shared" si="56"/>
        <v>0.29663133097762073</v>
      </c>
      <c r="K273" s="7">
        <f t="shared" si="52"/>
        <v>-0.0607733568904594</v>
      </c>
      <c r="L273" s="19">
        <f t="shared" si="53"/>
        <v>2.3931398416886545</v>
      </c>
      <c r="M273" s="12">
        <f t="shared" si="54"/>
        <v>-1.2284900000000007</v>
      </c>
      <c r="N273" s="1">
        <v>22005</v>
      </c>
      <c r="O273" s="33">
        <v>20020220</v>
      </c>
      <c r="P273">
        <v>142834</v>
      </c>
      <c r="Q273" s="1">
        <v>1425</v>
      </c>
      <c r="R273" s="33">
        <v>-53</v>
      </c>
      <c r="S273" s="12">
        <v>12.7164</v>
      </c>
      <c r="T273" s="33">
        <v>-167</v>
      </c>
      <c r="U273" s="12">
        <v>32.8072</v>
      </c>
      <c r="V273" s="44">
        <v>6.93</v>
      </c>
      <c r="W273" s="1">
        <v>16</v>
      </c>
      <c r="X273" s="1" t="s">
        <v>60</v>
      </c>
      <c r="AA273" s="32">
        <f aca="true" t="shared" si="57" ref="AA273:AA283">R273-S273/60</f>
        <v>-53.21194</v>
      </c>
      <c r="AB273" s="32">
        <f t="shared" si="45"/>
        <v>-167.54678666666666</v>
      </c>
    </row>
    <row r="274" spans="1:28" ht="12.75">
      <c r="A274" s="17">
        <f aca="true" t="shared" si="58" ref="A274:A283">A273+1</f>
        <v>259</v>
      </c>
      <c r="B274" s="37">
        <v>0.891</v>
      </c>
      <c r="C274" s="39">
        <v>283</v>
      </c>
      <c r="D274" s="10">
        <v>8</v>
      </c>
      <c r="E274" s="5">
        <v>1</v>
      </c>
      <c r="F274" s="5">
        <v>1</v>
      </c>
      <c r="G274" s="12">
        <v>25.3</v>
      </c>
      <c r="H274" s="12">
        <v>12</v>
      </c>
      <c r="I274" s="18">
        <f t="shared" si="55"/>
        <v>0.6579505300353358</v>
      </c>
      <c r="J274" s="18">
        <f t="shared" si="56"/>
        <v>0.7471963450762039</v>
      </c>
      <c r="K274" s="7">
        <f t="shared" si="52"/>
        <v>-0.023349823321554834</v>
      </c>
      <c r="L274" s="19">
        <f t="shared" si="53"/>
        <v>2.1083333333333334</v>
      </c>
      <c r="M274" s="12">
        <f t="shared" si="54"/>
        <v>-0.4720000000000013</v>
      </c>
      <c r="N274" s="1">
        <v>22005</v>
      </c>
      <c r="O274" s="33">
        <v>20020220</v>
      </c>
      <c r="P274">
        <v>145743</v>
      </c>
      <c r="Q274" s="1">
        <v>1454</v>
      </c>
      <c r="R274" s="33">
        <v>-53</v>
      </c>
      <c r="S274" s="12">
        <v>6.8352</v>
      </c>
      <c r="T274" s="33">
        <v>-167</v>
      </c>
      <c r="U274" s="12">
        <v>32.8339</v>
      </c>
      <c r="V274" s="44">
        <v>6.93</v>
      </c>
      <c r="W274" s="1">
        <v>16</v>
      </c>
      <c r="X274" s="1" t="s">
        <v>60</v>
      </c>
      <c r="AA274" s="32">
        <f t="shared" si="57"/>
        <v>-53.11392</v>
      </c>
      <c r="AB274" s="32">
        <f t="shared" si="45"/>
        <v>-167.54723166666668</v>
      </c>
    </row>
    <row r="275" spans="1:28" ht="12.75">
      <c r="A275" s="17">
        <f t="shared" si="58"/>
        <v>260</v>
      </c>
      <c r="B275" s="37">
        <v>1.01</v>
      </c>
      <c r="C275" s="39">
        <v>283</v>
      </c>
      <c r="D275" s="10">
        <v>8</v>
      </c>
      <c r="E275" s="5">
        <v>1</v>
      </c>
      <c r="F275" s="5">
        <v>1</v>
      </c>
      <c r="G275" s="12">
        <v>31</v>
      </c>
      <c r="H275" s="12">
        <v>11.9</v>
      </c>
      <c r="I275" s="18">
        <f aca="true" t="shared" si="59" ref="I275:I283">$E$10*(+G275-H275)*(D275/C275)*E275</f>
        <v>0.9448763250883393</v>
      </c>
      <c r="J275" s="18">
        <f t="shared" si="56"/>
        <v>1.0730413677410147</v>
      </c>
      <c r="K275" s="7">
        <f t="shared" si="52"/>
        <v>-0.3155639575971732</v>
      </c>
      <c r="L275" s="19">
        <f t="shared" si="53"/>
        <v>2.6050420168067228</v>
      </c>
      <c r="M275" s="12">
        <f t="shared" si="54"/>
        <v>-6.378900000000002</v>
      </c>
      <c r="N275" s="1">
        <v>22005</v>
      </c>
      <c r="O275" s="33">
        <v>20020220</v>
      </c>
      <c r="P275">
        <v>152810</v>
      </c>
      <c r="Q275" s="1">
        <v>1525</v>
      </c>
      <c r="R275" s="33">
        <v>-53</v>
      </c>
      <c r="S275" s="12">
        <v>0.2494</v>
      </c>
      <c r="T275" s="33">
        <v>-167</v>
      </c>
      <c r="U275" s="12">
        <v>33.0872</v>
      </c>
      <c r="V275" s="44">
        <v>6.93</v>
      </c>
      <c r="W275" s="1">
        <v>16</v>
      </c>
      <c r="X275" s="1" t="s">
        <v>60</v>
      </c>
      <c r="AA275" s="32">
        <f t="shared" si="57"/>
        <v>-53.00415666666667</v>
      </c>
      <c r="AB275" s="32">
        <f t="shared" si="45"/>
        <v>-167.55145333333334</v>
      </c>
    </row>
    <row r="276" spans="1:28" ht="12.75">
      <c r="A276" s="17">
        <f t="shared" si="58"/>
        <v>261</v>
      </c>
      <c r="B276" s="37">
        <v>1.466</v>
      </c>
      <c r="C276" s="39">
        <v>283</v>
      </c>
      <c r="D276" s="10">
        <v>8</v>
      </c>
      <c r="E276" s="5">
        <v>1</v>
      </c>
      <c r="F276" s="5">
        <v>1</v>
      </c>
      <c r="G276" s="12">
        <v>35.6</v>
      </c>
      <c r="H276" s="12">
        <v>17.6</v>
      </c>
      <c r="I276" s="18">
        <f t="shared" si="59"/>
        <v>0.8904593639575972</v>
      </c>
      <c r="J276" s="18">
        <f t="shared" si="56"/>
        <v>1.0112431737873435</v>
      </c>
      <c r="K276" s="7">
        <f t="shared" si="52"/>
        <v>0.040288339222614794</v>
      </c>
      <c r="L276" s="19">
        <f t="shared" si="53"/>
        <v>2.0227272727272725</v>
      </c>
      <c r="M276" s="12">
        <f t="shared" si="54"/>
        <v>0.8143999999999991</v>
      </c>
      <c r="N276" s="1">
        <v>22005</v>
      </c>
      <c r="O276" s="33">
        <v>20020220</v>
      </c>
      <c r="P276">
        <v>155711</v>
      </c>
      <c r="Q276" s="1">
        <v>1554</v>
      </c>
      <c r="R276" s="33">
        <v>-52</v>
      </c>
      <c r="S276" s="12">
        <v>54.8843</v>
      </c>
      <c r="T276" s="33">
        <v>-167</v>
      </c>
      <c r="U276" s="12">
        <v>33.2665</v>
      </c>
      <c r="V276" s="44">
        <v>6.93</v>
      </c>
      <c r="W276" s="1">
        <v>16</v>
      </c>
      <c r="X276" s="1" t="s">
        <v>60</v>
      </c>
      <c r="AA276" s="32">
        <f t="shared" si="57"/>
        <v>-52.91473833333333</v>
      </c>
      <c r="AB276" s="32">
        <f t="shared" si="45"/>
        <v>-167.55444166666666</v>
      </c>
    </row>
    <row r="277" spans="1:28" ht="12.75">
      <c r="A277" s="17">
        <f t="shared" si="58"/>
        <v>262</v>
      </c>
      <c r="B277" s="37">
        <v>1.791</v>
      </c>
      <c r="C277" s="39">
        <v>283</v>
      </c>
      <c r="D277" s="10">
        <v>8</v>
      </c>
      <c r="E277" s="5">
        <v>1</v>
      </c>
      <c r="F277" s="5">
        <v>1</v>
      </c>
      <c r="G277" s="12">
        <v>56.7</v>
      </c>
      <c r="H277" s="12">
        <v>24.6</v>
      </c>
      <c r="I277" s="18">
        <f t="shared" si="59"/>
        <v>1.5879858657243817</v>
      </c>
      <c r="J277" s="18">
        <f t="shared" si="56"/>
        <v>1.8033836599207627</v>
      </c>
      <c r="K277" s="7">
        <f t="shared" si="52"/>
        <v>-0.28705441696113065</v>
      </c>
      <c r="L277" s="19">
        <f t="shared" si="53"/>
        <v>2.3048780487804876</v>
      </c>
      <c r="M277" s="12">
        <f t="shared" si="54"/>
        <v>-5.802599999999998</v>
      </c>
      <c r="N277" s="1">
        <v>22005</v>
      </c>
      <c r="O277" s="33">
        <v>20020220</v>
      </c>
      <c r="P277">
        <v>162743</v>
      </c>
      <c r="Q277" s="1">
        <v>1624</v>
      </c>
      <c r="R277" s="33">
        <v>-52</v>
      </c>
      <c r="S277" s="12">
        <v>53.2648</v>
      </c>
      <c r="T277" s="33">
        <v>-167</v>
      </c>
      <c r="U277" s="12">
        <v>30.0435</v>
      </c>
      <c r="V277" s="44">
        <v>6.93</v>
      </c>
      <c r="W277" s="1">
        <v>16</v>
      </c>
      <c r="X277" s="1" t="s">
        <v>60</v>
      </c>
      <c r="AA277" s="32">
        <f t="shared" si="57"/>
        <v>-52.887746666666665</v>
      </c>
      <c r="AB277" s="32">
        <f aca="true" t="shared" si="60" ref="AB277:AB283">T277-U277/60</f>
        <v>-167.500725</v>
      </c>
    </row>
    <row r="278" spans="1:28" ht="12.75">
      <c r="A278" s="17">
        <f t="shared" si="58"/>
        <v>263</v>
      </c>
      <c r="B278" s="37">
        <v>1.286</v>
      </c>
      <c r="C278" s="39">
        <v>283</v>
      </c>
      <c r="D278" s="10">
        <v>8</v>
      </c>
      <c r="E278" s="5">
        <v>1</v>
      </c>
      <c r="F278" s="5">
        <v>1</v>
      </c>
      <c r="G278" s="12">
        <v>31.5</v>
      </c>
      <c r="H278" s="12">
        <v>11.6</v>
      </c>
      <c r="I278" s="18">
        <f t="shared" si="59"/>
        <v>0.9844522968197879</v>
      </c>
      <c r="J278" s="18">
        <f t="shared" si="56"/>
        <v>1.1179855087982296</v>
      </c>
      <c r="K278" s="7">
        <f t="shared" si="52"/>
        <v>-0.37100494699646647</v>
      </c>
      <c r="L278" s="19">
        <f t="shared" si="53"/>
        <v>2.7155172413793105</v>
      </c>
      <c r="M278" s="12">
        <f t="shared" si="54"/>
        <v>-7.499600000000001</v>
      </c>
      <c r="N278" s="1">
        <v>22005</v>
      </c>
      <c r="O278" s="33">
        <v>20020220</v>
      </c>
      <c r="P278">
        <v>165802</v>
      </c>
      <c r="Q278" s="1">
        <v>1655</v>
      </c>
      <c r="R278" s="33">
        <v>-52</v>
      </c>
      <c r="S278" s="12">
        <v>53.0729</v>
      </c>
      <c r="T278" s="33">
        <v>-167</v>
      </c>
      <c r="U278" s="12">
        <v>22.4231</v>
      </c>
      <c r="V278" s="44">
        <v>6.93</v>
      </c>
      <c r="W278" s="1">
        <v>16</v>
      </c>
      <c r="X278" s="1" t="s">
        <v>60</v>
      </c>
      <c r="AA278" s="32">
        <f t="shared" si="57"/>
        <v>-52.884548333333335</v>
      </c>
      <c r="AB278" s="32">
        <f t="shared" si="60"/>
        <v>-167.37371833333333</v>
      </c>
    </row>
    <row r="279" spans="1:28" ht="12.75">
      <c r="A279" s="17">
        <f t="shared" si="58"/>
        <v>264</v>
      </c>
      <c r="B279" s="37">
        <v>2.276</v>
      </c>
      <c r="C279" s="39">
        <v>283</v>
      </c>
      <c r="D279" s="10">
        <v>8</v>
      </c>
      <c r="E279" s="5">
        <v>1</v>
      </c>
      <c r="F279" s="5">
        <v>1</v>
      </c>
      <c r="G279" s="12">
        <v>59.6</v>
      </c>
      <c r="H279" s="12">
        <v>23.5</v>
      </c>
      <c r="I279" s="18">
        <f t="shared" si="59"/>
        <v>1.7858657243816256</v>
      </c>
      <c r="J279" s="18">
        <f t="shared" si="56"/>
        <v>2.0281043652068393</v>
      </c>
      <c r="K279" s="7">
        <f t="shared" si="52"/>
        <v>-0.5431060070671381</v>
      </c>
      <c r="L279" s="19">
        <f t="shared" si="53"/>
        <v>2.5361702127659576</v>
      </c>
      <c r="M279" s="12">
        <f t="shared" si="54"/>
        <v>-10.978500000000004</v>
      </c>
      <c r="N279" s="1">
        <v>22005</v>
      </c>
      <c r="O279" s="33">
        <v>20020220</v>
      </c>
      <c r="P279">
        <v>172317</v>
      </c>
      <c r="Q279" s="1">
        <v>1720</v>
      </c>
      <c r="R279" s="33">
        <v>-52</v>
      </c>
      <c r="S279" s="12">
        <v>52.6109</v>
      </c>
      <c r="T279" s="33">
        <v>-167</v>
      </c>
      <c r="U279" s="12">
        <v>24.46696</v>
      </c>
      <c r="V279" s="44">
        <v>6.93</v>
      </c>
      <c r="W279" s="1">
        <v>16</v>
      </c>
      <c r="X279" s="1" t="s">
        <v>60</v>
      </c>
      <c r="AA279" s="32">
        <f t="shared" si="57"/>
        <v>-52.876848333333335</v>
      </c>
      <c r="AB279" s="32">
        <f t="shared" si="60"/>
        <v>-167.40778266666666</v>
      </c>
    </row>
    <row r="280" spans="1:28" ht="12.75">
      <c r="A280" s="17">
        <f t="shared" si="58"/>
        <v>265</v>
      </c>
      <c r="B280" s="37">
        <v>0.798</v>
      </c>
      <c r="C280" s="39">
        <v>283</v>
      </c>
      <c r="D280" s="10">
        <v>8</v>
      </c>
      <c r="E280" s="5">
        <v>1</v>
      </c>
      <c r="F280" s="5">
        <v>1</v>
      </c>
      <c r="G280" s="12">
        <v>20.3</v>
      </c>
      <c r="H280" s="12">
        <v>10</v>
      </c>
      <c r="I280" s="18">
        <f t="shared" si="59"/>
        <v>0.5095406360424029</v>
      </c>
      <c r="J280" s="18">
        <f t="shared" si="56"/>
        <v>0.5786558161116466</v>
      </c>
      <c r="K280" s="7">
        <f t="shared" si="52"/>
        <v>0.019293286219081125</v>
      </c>
      <c r="L280" s="19">
        <f t="shared" si="53"/>
        <v>2.0300000000000002</v>
      </c>
      <c r="M280" s="12">
        <f t="shared" si="54"/>
        <v>0.389999999999997</v>
      </c>
      <c r="N280" s="1">
        <v>22005</v>
      </c>
      <c r="O280" s="33">
        <v>20020220</v>
      </c>
      <c r="P280">
        <v>174232</v>
      </c>
      <c r="Q280" s="1">
        <v>1739</v>
      </c>
      <c r="R280" s="33">
        <v>-52</v>
      </c>
      <c r="S280" s="12">
        <v>56.2634</v>
      </c>
      <c r="T280" s="33">
        <v>-167</v>
      </c>
      <c r="U280" s="12">
        <v>25.5464</v>
      </c>
      <c r="V280" s="44">
        <v>6.93</v>
      </c>
      <c r="W280" s="1">
        <v>16</v>
      </c>
      <c r="X280" s="1" t="s">
        <v>60</v>
      </c>
      <c r="AA280" s="32">
        <f t="shared" si="57"/>
        <v>-52.93772333333333</v>
      </c>
      <c r="AB280" s="32">
        <f t="shared" si="60"/>
        <v>-167.42577333333332</v>
      </c>
    </row>
    <row r="281" spans="1:28" ht="12.75">
      <c r="A281" s="17">
        <f t="shared" si="58"/>
        <v>266</v>
      </c>
      <c r="B281" s="37">
        <v>1.751</v>
      </c>
      <c r="C281" s="39">
        <v>283</v>
      </c>
      <c r="D281" s="10">
        <v>8</v>
      </c>
      <c r="E281" s="5">
        <v>1</v>
      </c>
      <c r="F281" s="5">
        <v>1</v>
      </c>
      <c r="G281" s="12">
        <v>44.1</v>
      </c>
      <c r="H281" s="12">
        <v>17</v>
      </c>
      <c r="I281" s="18">
        <f t="shared" si="59"/>
        <v>1.340636042402827</v>
      </c>
      <c r="J281" s="18">
        <f t="shared" si="56"/>
        <v>1.5224827783131674</v>
      </c>
      <c r="K281" s="7">
        <f t="shared" si="52"/>
        <v>-0.4416183745583039</v>
      </c>
      <c r="L281" s="19">
        <f t="shared" si="53"/>
        <v>2.5941176470588236</v>
      </c>
      <c r="M281" s="12">
        <f t="shared" si="54"/>
        <v>-8.927</v>
      </c>
      <c r="N281" s="1">
        <v>22005</v>
      </c>
      <c r="O281" s="33">
        <v>20020220</v>
      </c>
      <c r="P281">
        <v>175844</v>
      </c>
      <c r="Q281" s="1">
        <v>1755</v>
      </c>
      <c r="R281" s="33">
        <v>-52</v>
      </c>
      <c r="S281" s="12">
        <v>56.2143</v>
      </c>
      <c r="T281" s="33">
        <v>-167</v>
      </c>
      <c r="U281" s="12">
        <v>30.8417</v>
      </c>
      <c r="V281" s="44">
        <v>6.93</v>
      </c>
      <c r="W281" s="1">
        <v>16</v>
      </c>
      <c r="X281" s="1" t="s">
        <v>60</v>
      </c>
      <c r="AA281" s="32">
        <f t="shared" si="57"/>
        <v>-52.936905</v>
      </c>
      <c r="AB281" s="32">
        <f t="shared" si="60"/>
        <v>-167.51402833333333</v>
      </c>
    </row>
    <row r="282" spans="1:28" ht="12.75">
      <c r="A282" s="17">
        <f t="shared" si="58"/>
        <v>267</v>
      </c>
      <c r="B282" s="37">
        <v>0.477</v>
      </c>
      <c r="C282" s="39">
        <v>283</v>
      </c>
      <c r="D282" s="10">
        <v>8</v>
      </c>
      <c r="E282" s="5">
        <v>1</v>
      </c>
      <c r="F282" s="5">
        <v>1</v>
      </c>
      <c r="G282" s="12">
        <v>11.1</v>
      </c>
      <c r="H282" s="12">
        <v>4.5</v>
      </c>
      <c r="I282" s="18">
        <f t="shared" si="59"/>
        <v>0.32650176678445225</v>
      </c>
      <c r="J282" s="18">
        <f t="shared" si="56"/>
        <v>0.3707891637220259</v>
      </c>
      <c r="K282" s="7">
        <f t="shared" si="52"/>
        <v>-0.08852650176678446</v>
      </c>
      <c r="L282" s="19">
        <f t="shared" si="53"/>
        <v>2.466666666666667</v>
      </c>
      <c r="M282" s="12">
        <f t="shared" si="54"/>
        <v>-1.7895000000000003</v>
      </c>
      <c r="N282" s="1">
        <v>22005</v>
      </c>
      <c r="O282" s="33">
        <v>20020220</v>
      </c>
      <c r="P282">
        <v>182254</v>
      </c>
      <c r="Q282" s="1">
        <v>1819</v>
      </c>
      <c r="R282" s="33">
        <v>-52</v>
      </c>
      <c r="S282" s="12">
        <v>55.9677</v>
      </c>
      <c r="T282" s="33">
        <v>-167</v>
      </c>
      <c r="U282" s="12">
        <v>38.009</v>
      </c>
      <c r="V282" s="44">
        <v>6.93</v>
      </c>
      <c r="W282" s="1">
        <v>16</v>
      </c>
      <c r="X282" s="1" t="s">
        <v>60</v>
      </c>
      <c r="AA282" s="32">
        <f t="shared" si="57"/>
        <v>-52.932795</v>
      </c>
      <c r="AB282" s="32">
        <f t="shared" si="60"/>
        <v>-167.63348333333334</v>
      </c>
    </row>
    <row r="283" spans="1:28" ht="12.75">
      <c r="A283" s="17">
        <f t="shared" si="58"/>
        <v>268</v>
      </c>
      <c r="B283" s="37">
        <v>0.425</v>
      </c>
      <c r="C283" s="39">
        <v>283</v>
      </c>
      <c r="D283" s="10">
        <v>8</v>
      </c>
      <c r="E283" s="5">
        <v>1</v>
      </c>
      <c r="F283" s="5">
        <v>1</v>
      </c>
      <c r="G283" s="12">
        <v>10.1</v>
      </c>
      <c r="H283" s="12">
        <v>4.32</v>
      </c>
      <c r="I283" s="18">
        <f t="shared" si="59"/>
        <v>0.28593639575971724</v>
      </c>
      <c r="J283" s="18">
        <f t="shared" si="56"/>
        <v>0.3247214191383802</v>
      </c>
      <c r="K283" s="7">
        <f t="shared" si="52"/>
        <v>-0.05748014134275611</v>
      </c>
      <c r="L283" s="19">
        <f t="shared" si="53"/>
        <v>2.337962962962963</v>
      </c>
      <c r="M283" s="12">
        <f t="shared" si="54"/>
        <v>-1.1619199999999985</v>
      </c>
      <c r="N283" s="1">
        <v>22005</v>
      </c>
      <c r="O283" s="33">
        <v>20020220</v>
      </c>
      <c r="P283">
        <v>185129</v>
      </c>
      <c r="Q283" s="1">
        <v>1847</v>
      </c>
      <c r="R283" s="33">
        <v>-52</v>
      </c>
      <c r="S283" s="12">
        <v>54.3501</v>
      </c>
      <c r="T283" s="33">
        <v>-167</v>
      </c>
      <c r="U283" s="12">
        <v>36.2257</v>
      </c>
      <c r="V283" s="44">
        <v>6.93</v>
      </c>
      <c r="W283" s="1">
        <v>16</v>
      </c>
      <c r="X283" s="1" t="s">
        <v>60</v>
      </c>
      <c r="AA283" s="32">
        <f t="shared" si="57"/>
        <v>-52.905835</v>
      </c>
      <c r="AB283" s="32">
        <f t="shared" si="60"/>
        <v>-167.60376166666666</v>
      </c>
    </row>
    <row r="284" spans="1:23" ht="12.75">
      <c r="A284" s="17"/>
      <c r="G284" s="12"/>
      <c r="H284" s="12"/>
      <c r="L284" s="19"/>
      <c r="U284" s="12"/>
      <c r="V284" s="12"/>
      <c r="W284" s="43"/>
    </row>
    <row r="285" spans="1:23" ht="12.75">
      <c r="A285" s="17"/>
      <c r="G285" s="12"/>
      <c r="H285" s="12"/>
      <c r="L285" s="19"/>
      <c r="U285" s="12"/>
      <c r="V285" s="12"/>
      <c r="W285" s="43"/>
    </row>
    <row r="286" spans="1:23" ht="12.75">
      <c r="A286" s="17"/>
      <c r="G286" s="12"/>
      <c r="H286" s="12"/>
      <c r="L286" s="19"/>
      <c r="U286" s="12"/>
      <c r="V286" s="12"/>
      <c r="W286" s="43"/>
    </row>
    <row r="287" spans="1:23" ht="12.75">
      <c r="A287" s="17"/>
      <c r="G287" s="12"/>
      <c r="H287" s="12"/>
      <c r="L287" s="19"/>
      <c r="U287" s="12"/>
      <c r="V287" s="12"/>
      <c r="W287" s="43"/>
    </row>
    <row r="288" spans="1:23" ht="12.75">
      <c r="A288" s="17"/>
      <c r="G288" s="12"/>
      <c r="H288" s="12"/>
      <c r="L288" s="19"/>
      <c r="U288" s="12"/>
      <c r="V288" s="12"/>
      <c r="W288" s="43"/>
    </row>
    <row r="289" spans="1:23" ht="12.75">
      <c r="A289" s="17"/>
      <c r="G289" s="12"/>
      <c r="H289" s="12"/>
      <c r="L289" s="19"/>
      <c r="U289" s="12"/>
      <c r="V289" s="12"/>
      <c r="W289" s="43"/>
    </row>
    <row r="290" spans="7:23" ht="12.75">
      <c r="G290" s="12"/>
      <c r="H290" s="12"/>
      <c r="L290" s="19"/>
      <c r="U290" s="12"/>
      <c r="V290" s="12"/>
      <c r="W290" s="43"/>
    </row>
    <row r="291" spans="7:23" ht="12.75">
      <c r="G291" s="12"/>
      <c r="H291" s="12"/>
      <c r="L291" s="19"/>
      <c r="U291" s="12"/>
      <c r="V291" s="12"/>
      <c r="W291" s="43"/>
    </row>
    <row r="292" spans="7:22" ht="12.75">
      <c r="G292" s="12"/>
      <c r="H292" s="12"/>
      <c r="L292" s="19"/>
      <c r="U292" s="12"/>
      <c r="V292" s="12"/>
    </row>
    <row r="293" spans="7:22" ht="12.75">
      <c r="G293" s="12"/>
      <c r="H293" s="12"/>
      <c r="L293" s="19"/>
      <c r="U293" s="12"/>
      <c r="V293" s="12"/>
    </row>
    <row r="294" spans="7:22" ht="12.75">
      <c r="G294" s="12"/>
      <c r="H294" s="12"/>
      <c r="L294" s="19"/>
      <c r="U294" s="12"/>
      <c r="V294" s="12"/>
    </row>
    <row r="295" spans="7:22" ht="12.75">
      <c r="G295" s="12"/>
      <c r="H295" s="12"/>
      <c r="L295" s="19"/>
      <c r="U295" s="12"/>
      <c r="V295" s="12"/>
    </row>
    <row r="296" spans="7:22" ht="12.75">
      <c r="G296" s="12"/>
      <c r="H296" s="12"/>
      <c r="L296" s="19"/>
      <c r="U296" s="12"/>
      <c r="V296" s="12"/>
    </row>
    <row r="297" spans="7:22" ht="12.75">
      <c r="G297" s="12"/>
      <c r="H297" s="12"/>
      <c r="L297" s="19"/>
      <c r="U297" s="12"/>
      <c r="V297" s="12"/>
    </row>
    <row r="298" spans="7:22" ht="12.75">
      <c r="G298" s="12"/>
      <c r="H298" s="12"/>
      <c r="L298" s="19"/>
      <c r="U298" s="12"/>
      <c r="V298" s="12"/>
    </row>
    <row r="299" spans="7:22" ht="12.75">
      <c r="G299" s="12"/>
      <c r="H299" s="12"/>
      <c r="L299" s="19"/>
      <c r="U299" s="12"/>
      <c r="V299" s="12"/>
    </row>
    <row r="300" spans="7:22" ht="12.75">
      <c r="G300" s="12"/>
      <c r="H300" s="12"/>
      <c r="L300" s="19"/>
      <c r="U300" s="12"/>
      <c r="V300" s="12"/>
    </row>
    <row r="301" spans="7:22" ht="12.75">
      <c r="G301" s="12"/>
      <c r="H301" s="12"/>
      <c r="L301" s="19"/>
      <c r="U301" s="12"/>
      <c r="V301" s="12"/>
    </row>
    <row r="302" spans="7:22" ht="12.75">
      <c r="G302" s="12"/>
      <c r="H302" s="12"/>
      <c r="L302" s="19"/>
      <c r="U302" s="12"/>
      <c r="V302" s="12"/>
    </row>
    <row r="303" spans="7:22" ht="12.75">
      <c r="G303" s="12"/>
      <c r="H303" s="12"/>
      <c r="L303" s="19"/>
      <c r="U303" s="12"/>
      <c r="V303" s="12"/>
    </row>
    <row r="304" spans="7:22" ht="12.75">
      <c r="G304" s="12"/>
      <c r="H304" s="12"/>
      <c r="L304" s="19"/>
      <c r="U304" s="12"/>
      <c r="V304" s="12"/>
    </row>
    <row r="305" spans="7:22" ht="12.75">
      <c r="G305" s="12"/>
      <c r="H305" s="12"/>
      <c r="L305" s="19"/>
      <c r="U305" s="12"/>
      <c r="V305" s="12"/>
    </row>
    <row r="306" spans="7:22" ht="12.75">
      <c r="G306" s="12"/>
      <c r="H306" s="12"/>
      <c r="L306" s="19"/>
      <c r="U306" s="12"/>
      <c r="V306" s="12"/>
    </row>
    <row r="307" spans="7:22" ht="12.75">
      <c r="G307" s="12"/>
      <c r="H307" s="12"/>
      <c r="L307" s="19"/>
      <c r="U307" s="12"/>
      <c r="V307" s="12"/>
    </row>
    <row r="308" spans="7:22" ht="12.75">
      <c r="G308" s="12"/>
      <c r="H308" s="12"/>
      <c r="L308" s="19"/>
      <c r="U308" s="12"/>
      <c r="V308" s="12"/>
    </row>
    <row r="309" spans="12:22" ht="12.75">
      <c r="L309" s="19"/>
      <c r="U309" s="12"/>
      <c r="V309" s="12"/>
    </row>
    <row r="310" spans="12:22" ht="12.75">
      <c r="L310" s="19"/>
      <c r="U310" s="12"/>
      <c r="V310" s="12"/>
    </row>
    <row r="311" spans="12:22" ht="12.75">
      <c r="L311" s="19"/>
      <c r="U311" s="12"/>
      <c r="V311" s="12"/>
    </row>
    <row r="312" spans="12:22" ht="12.75">
      <c r="L312" s="19"/>
      <c r="U312" s="12"/>
      <c r="V312" s="12"/>
    </row>
    <row r="313" spans="12:22" ht="12.75">
      <c r="L313" s="19"/>
      <c r="U313" s="12"/>
      <c r="V313" s="12"/>
    </row>
    <row r="314" spans="12:22" ht="12.75">
      <c r="L314" s="19"/>
      <c r="U314" s="12"/>
      <c r="V314" s="12"/>
    </row>
    <row r="315" spans="12:22" ht="12.75">
      <c r="L315" s="19"/>
      <c r="U315" s="12"/>
      <c r="V315" s="12"/>
    </row>
    <row r="316" spans="12:22" ht="12.75">
      <c r="L316" s="19"/>
      <c r="U316" s="12"/>
      <c r="V316" s="12"/>
    </row>
    <row r="317" spans="12:22" ht="12.75">
      <c r="L317" s="19"/>
      <c r="U317" s="12"/>
      <c r="V317" s="12"/>
    </row>
    <row r="318" spans="12:22" ht="12.75">
      <c r="L318" s="19"/>
      <c r="U318" s="12"/>
      <c r="V318" s="12"/>
    </row>
    <row r="319" spans="12:22" ht="12.75">
      <c r="L319" s="19"/>
      <c r="U319" s="12"/>
      <c r="V319" s="12"/>
    </row>
    <row r="320" spans="12:22" ht="12.75">
      <c r="L320" s="19"/>
      <c r="U320" s="12"/>
      <c r="V320" s="12"/>
    </row>
    <row r="321" spans="12:22" ht="12.75">
      <c r="L321" s="19"/>
      <c r="U321" s="12"/>
      <c r="V321" s="12"/>
    </row>
    <row r="322" spans="12:22" ht="12.75">
      <c r="L322" s="19"/>
      <c r="U322" s="12"/>
      <c r="V322" s="12"/>
    </row>
    <row r="323" spans="12:22" ht="12.75">
      <c r="L323" s="19"/>
      <c r="U323" s="12"/>
      <c r="V323" s="12"/>
    </row>
    <row r="324" spans="12:22" ht="12.75">
      <c r="L324" s="19"/>
      <c r="U324" s="12"/>
      <c r="V324" s="12"/>
    </row>
    <row r="325" spans="12:22" ht="12.75">
      <c r="L325" s="19"/>
      <c r="U325" s="12"/>
      <c r="V325" s="12"/>
    </row>
    <row r="326" spans="12:22" ht="12.75">
      <c r="L326" s="19"/>
      <c r="U326" s="12"/>
      <c r="V326" s="12"/>
    </row>
    <row r="327" spans="12:22" ht="12.75">
      <c r="L327" s="19"/>
      <c r="U327" s="12"/>
      <c r="V327" s="12"/>
    </row>
    <row r="328" spans="12:22" ht="12.75">
      <c r="L328" s="19"/>
      <c r="U328" s="12"/>
      <c r="V328" s="12"/>
    </row>
    <row r="329" spans="12:22" ht="12.75">
      <c r="L329" s="19"/>
      <c r="U329" s="12"/>
      <c r="V329" s="12"/>
    </row>
    <row r="330" spans="12:22" ht="12.75">
      <c r="L330" s="19"/>
      <c r="U330" s="12"/>
      <c r="V330" s="12"/>
    </row>
    <row r="331" spans="12:22" ht="12.75">
      <c r="L331" s="19"/>
      <c r="U331" s="12"/>
      <c r="V331" s="12"/>
    </row>
    <row r="332" spans="12:22" ht="12.75">
      <c r="L332" s="19"/>
      <c r="U332" s="12"/>
      <c r="V332" s="12"/>
    </row>
    <row r="333" spans="12:22" ht="12.75">
      <c r="L333" s="19"/>
      <c r="U333" s="12"/>
      <c r="V333" s="12"/>
    </row>
    <row r="334" spans="12:22" ht="12.75">
      <c r="L334" s="19"/>
      <c r="U334" s="12"/>
      <c r="V334" s="12"/>
    </row>
    <row r="335" spans="12:22" ht="12.75">
      <c r="L335" s="19"/>
      <c r="U335" s="12"/>
      <c r="V335" s="12"/>
    </row>
    <row r="336" spans="12:22" ht="12.75">
      <c r="L336" s="19"/>
      <c r="U336" s="12"/>
      <c r="V336" s="12"/>
    </row>
    <row r="337" spans="12:22" ht="12.75">
      <c r="L337" s="19"/>
      <c r="U337" s="12"/>
      <c r="V337" s="12"/>
    </row>
    <row r="338" spans="12:22" ht="12.75">
      <c r="L338" s="19"/>
      <c r="U338" s="12"/>
      <c r="V338" s="12"/>
    </row>
    <row r="339" spans="12:22" ht="12.75">
      <c r="L339" s="19"/>
      <c r="U339" s="12"/>
      <c r="V339" s="12"/>
    </row>
    <row r="340" spans="12:22" ht="12.75">
      <c r="L340" s="19"/>
      <c r="U340" s="12"/>
      <c r="V340" s="12"/>
    </row>
    <row r="341" spans="12:22" ht="12.75">
      <c r="L341" s="19"/>
      <c r="U341" s="12"/>
      <c r="V341" s="12"/>
    </row>
    <row r="342" spans="12:22" ht="12.75">
      <c r="L342" s="19"/>
      <c r="U342" s="12"/>
      <c r="V342" s="12"/>
    </row>
    <row r="343" spans="12:22" ht="12.75">
      <c r="L343" s="19"/>
      <c r="U343" s="12"/>
      <c r="V343" s="12"/>
    </row>
    <row r="344" spans="12:22" ht="12.75">
      <c r="L344" s="19"/>
      <c r="U344" s="12"/>
      <c r="V344" s="12"/>
    </row>
    <row r="345" spans="12:22" ht="12.75">
      <c r="L345" s="19"/>
      <c r="U345" s="12"/>
      <c r="V345" s="12"/>
    </row>
    <row r="346" spans="12:22" ht="12.75">
      <c r="L346" s="19"/>
      <c r="U346" s="12"/>
      <c r="V346" s="12"/>
    </row>
    <row r="347" spans="12:22" ht="12.75">
      <c r="L347" s="19"/>
      <c r="U347" s="12"/>
      <c r="V347" s="12"/>
    </row>
    <row r="348" spans="12:22" ht="12.75">
      <c r="L348" s="19"/>
      <c r="U348" s="12"/>
      <c r="V348" s="12"/>
    </row>
    <row r="349" spans="12:22" ht="12.75">
      <c r="L349" s="19"/>
      <c r="U349" s="12"/>
      <c r="V349" s="12"/>
    </row>
    <row r="350" spans="12:22" ht="12.75">
      <c r="L350" s="19"/>
      <c r="U350" s="12"/>
      <c r="V350" s="12"/>
    </row>
    <row r="351" spans="12:22" ht="12.75">
      <c r="L351" s="19"/>
      <c r="U351" s="12"/>
      <c r="V351" s="12"/>
    </row>
    <row r="352" spans="12:22" ht="12.75">
      <c r="L352" s="19"/>
      <c r="U352" s="12"/>
      <c r="V352" s="12"/>
    </row>
    <row r="353" spans="12:22" ht="12.75">
      <c r="L353" s="19"/>
      <c r="U353" s="12"/>
      <c r="V353" s="12"/>
    </row>
    <row r="354" spans="12:22" ht="12.75">
      <c r="L354" s="19"/>
      <c r="U354" s="12"/>
      <c r="V354" s="12"/>
    </row>
    <row r="355" spans="12:22" ht="12.75">
      <c r="L355" s="19"/>
      <c r="U355" s="12"/>
      <c r="V355" s="12"/>
    </row>
    <row r="356" spans="12:22" ht="12.75">
      <c r="L356" s="19"/>
      <c r="U356" s="12"/>
      <c r="V356" s="12"/>
    </row>
    <row r="357" spans="12:22" ht="12.75">
      <c r="L357" s="19"/>
      <c r="U357" s="12"/>
      <c r="V357" s="12"/>
    </row>
    <row r="358" spans="12:22" ht="12.75">
      <c r="L358" s="19"/>
      <c r="U358" s="12"/>
      <c r="V358" s="12"/>
    </row>
    <row r="359" spans="12:22" ht="12.75">
      <c r="L359" s="19"/>
      <c r="U359" s="12"/>
      <c r="V359" s="12"/>
    </row>
    <row r="360" spans="12:22" ht="12.75">
      <c r="L360" s="19"/>
      <c r="U360" s="12"/>
      <c r="V360" s="12"/>
    </row>
    <row r="361" spans="12:22" ht="12.75">
      <c r="L361" s="19"/>
      <c r="U361" s="12"/>
      <c r="V361" s="12"/>
    </row>
    <row r="362" spans="12:22" ht="12.75">
      <c r="L362" s="19"/>
      <c r="U362" s="12"/>
      <c r="V362" s="12"/>
    </row>
    <row r="363" spans="12:22" ht="12.75">
      <c r="L363" s="19"/>
      <c r="U363" s="12"/>
      <c r="V363" s="12"/>
    </row>
    <row r="364" spans="12:22" ht="12.75">
      <c r="L364" s="19"/>
      <c r="U364" s="12"/>
      <c r="V364" s="12"/>
    </row>
    <row r="365" spans="12:22" ht="12.75">
      <c r="L365" s="19"/>
      <c r="U365" s="12"/>
      <c r="V365" s="12"/>
    </row>
    <row r="366" spans="12:22" ht="12.75">
      <c r="L366" s="19"/>
      <c r="U366" s="12"/>
      <c r="V366" s="12"/>
    </row>
    <row r="367" spans="12:22" ht="12.75">
      <c r="L367" s="19"/>
      <c r="U367" s="12"/>
      <c r="V367" s="12"/>
    </row>
    <row r="368" spans="12:22" ht="12.75">
      <c r="L368" s="19"/>
      <c r="U368" s="12"/>
      <c r="V368" s="12"/>
    </row>
    <row r="369" spans="12:22" ht="12.75">
      <c r="L369" s="19"/>
      <c r="U369" s="12"/>
      <c r="V369" s="12"/>
    </row>
    <row r="370" spans="12:22" ht="12.75">
      <c r="L370" s="19"/>
      <c r="U370" s="12"/>
      <c r="V370" s="12"/>
    </row>
    <row r="371" spans="12:22" ht="12.75">
      <c r="L371" s="19"/>
      <c r="U371" s="12"/>
      <c r="V371" s="12"/>
    </row>
    <row r="372" spans="12:22" ht="12.75">
      <c r="L372" s="19"/>
      <c r="U372" s="12"/>
      <c r="V372" s="12"/>
    </row>
    <row r="373" spans="12:22" ht="12.75">
      <c r="L373" s="19"/>
      <c r="U373" s="12"/>
      <c r="V373" s="12"/>
    </row>
    <row r="374" spans="12:22" ht="12.75">
      <c r="L374" s="19"/>
      <c r="U374" s="12"/>
      <c r="V374" s="12"/>
    </row>
    <row r="375" spans="12:22" ht="12.75">
      <c r="L375" s="19"/>
      <c r="U375" s="12"/>
      <c r="V375" s="12"/>
    </row>
    <row r="376" spans="12:22" ht="12.75">
      <c r="L376" s="19"/>
      <c r="U376" s="12"/>
      <c r="V376" s="12"/>
    </row>
    <row r="377" spans="12:22" ht="12.75">
      <c r="L377" s="19"/>
      <c r="U377" s="12"/>
      <c r="V377" s="12"/>
    </row>
    <row r="378" spans="12:22" ht="12.75">
      <c r="L378" s="19"/>
      <c r="U378" s="12"/>
      <c r="V378" s="12"/>
    </row>
    <row r="379" spans="12:22" ht="12.75">
      <c r="L379" s="19"/>
      <c r="U379" s="12"/>
      <c r="V379" s="12"/>
    </row>
    <row r="380" spans="12:22" ht="12.75">
      <c r="L380" s="19"/>
      <c r="U380" s="12"/>
      <c r="V380" s="12"/>
    </row>
    <row r="381" spans="12:22" ht="12.75">
      <c r="L381" s="19"/>
      <c r="U381" s="12"/>
      <c r="V381" s="12"/>
    </row>
    <row r="382" spans="12:22" ht="12.75">
      <c r="L382" s="19"/>
      <c r="U382" s="12"/>
      <c r="V382" s="12"/>
    </row>
    <row r="383" spans="12:22" ht="12.75">
      <c r="L383" s="19"/>
      <c r="U383" s="12"/>
      <c r="V383" s="12"/>
    </row>
    <row r="384" spans="12:22" ht="12.75">
      <c r="L384" s="19"/>
      <c r="U384" s="12"/>
      <c r="V384" s="12"/>
    </row>
    <row r="385" spans="12:22" ht="12.75">
      <c r="L385" s="19"/>
      <c r="U385" s="12"/>
      <c r="V385" s="12"/>
    </row>
    <row r="386" spans="12:22" ht="12.75">
      <c r="L386" s="19"/>
      <c r="U386" s="12"/>
      <c r="V386" s="12"/>
    </row>
    <row r="387" spans="12:22" ht="12.75">
      <c r="L387" s="19"/>
      <c r="U387" s="12"/>
      <c r="V387" s="12"/>
    </row>
    <row r="388" spans="12:22" ht="12.75">
      <c r="L388" s="19"/>
      <c r="U388" s="12"/>
      <c r="V388" s="12"/>
    </row>
    <row r="389" spans="12:22" ht="12.75">
      <c r="L389" s="19"/>
      <c r="U389" s="12"/>
      <c r="V389" s="12"/>
    </row>
    <row r="390" spans="12:22" ht="12.75">
      <c r="L390" s="19"/>
      <c r="U390" s="12"/>
      <c r="V390" s="12"/>
    </row>
    <row r="391" spans="12:22" ht="12.75">
      <c r="L391" s="19"/>
      <c r="U391" s="12"/>
      <c r="V391" s="12"/>
    </row>
    <row r="392" spans="12:22" ht="12.75">
      <c r="L392" s="19"/>
      <c r="U392" s="12"/>
      <c r="V392" s="12"/>
    </row>
    <row r="393" spans="12:22" ht="12.75">
      <c r="L393" s="19"/>
      <c r="U393" s="12"/>
      <c r="V393" s="12"/>
    </row>
    <row r="394" spans="12:22" ht="12.75">
      <c r="L394" s="19"/>
      <c r="U394" s="12"/>
      <c r="V394" s="12"/>
    </row>
    <row r="395" spans="12:22" ht="12.75">
      <c r="L395" s="19"/>
      <c r="U395" s="12"/>
      <c r="V395" s="12"/>
    </row>
    <row r="396" spans="12:22" ht="12.75">
      <c r="L396" s="19"/>
      <c r="U396" s="12"/>
      <c r="V396" s="12"/>
    </row>
    <row r="397" spans="12:22" ht="12.75">
      <c r="L397" s="19"/>
      <c r="U397" s="12"/>
      <c r="V397" s="12"/>
    </row>
    <row r="398" spans="12:22" ht="12.75">
      <c r="L398" s="19"/>
      <c r="U398" s="12"/>
      <c r="V398" s="12"/>
    </row>
    <row r="399" spans="12:22" ht="12.75">
      <c r="L399" s="19"/>
      <c r="U399" s="12"/>
      <c r="V399" s="12"/>
    </row>
    <row r="400" spans="12:22" ht="12.75">
      <c r="L400" s="19"/>
      <c r="U400" s="12"/>
      <c r="V400" s="12"/>
    </row>
    <row r="401" spans="12:22" ht="12.75">
      <c r="L401" s="19"/>
      <c r="U401" s="12"/>
      <c r="V401" s="12"/>
    </row>
    <row r="402" spans="12:22" ht="12.75">
      <c r="L402" s="19"/>
      <c r="U402" s="12"/>
      <c r="V402" s="12"/>
    </row>
    <row r="403" spans="12:22" ht="12.75">
      <c r="L403" s="19"/>
      <c r="U403" s="12"/>
      <c r="V403" s="12"/>
    </row>
    <row r="404" spans="12:22" ht="12.75">
      <c r="L404" s="19"/>
      <c r="U404" s="12"/>
      <c r="V404" s="12"/>
    </row>
    <row r="405" spans="12:22" ht="12.75">
      <c r="L405" s="19"/>
      <c r="U405" s="12"/>
      <c r="V405" s="12"/>
    </row>
    <row r="406" spans="12:22" ht="12.75">
      <c r="L406" s="19"/>
      <c r="U406" s="12"/>
      <c r="V406" s="12"/>
    </row>
    <row r="407" spans="12:22" ht="12.75">
      <c r="L407" s="19"/>
      <c r="U407" s="12"/>
      <c r="V407" s="12"/>
    </row>
    <row r="408" spans="12:22" ht="12.75">
      <c r="L408" s="19"/>
      <c r="U408" s="12"/>
      <c r="V408" s="12"/>
    </row>
    <row r="409" spans="12:22" ht="12.75">
      <c r="L409" s="19"/>
      <c r="U409" s="12"/>
      <c r="V409" s="12"/>
    </row>
    <row r="410" spans="12:22" ht="12.75">
      <c r="L410" s="19"/>
      <c r="U410" s="12"/>
      <c r="V410" s="12"/>
    </row>
    <row r="411" spans="12:22" ht="12.75">
      <c r="L411" s="19"/>
      <c r="U411" s="12"/>
      <c r="V411" s="12"/>
    </row>
    <row r="412" spans="12:22" ht="12.75">
      <c r="L412" s="19"/>
      <c r="U412" s="12"/>
      <c r="V412" s="12"/>
    </row>
    <row r="413" spans="12:22" ht="12.75">
      <c r="L413" s="19"/>
      <c r="U413" s="12"/>
      <c r="V413" s="12"/>
    </row>
    <row r="414" spans="12:22" ht="12.75">
      <c r="L414" s="19"/>
      <c r="U414" s="12"/>
      <c r="V414" s="12"/>
    </row>
    <row r="415" spans="12:22" ht="12.75">
      <c r="L415" s="19"/>
      <c r="U415" s="12"/>
      <c r="V415" s="12"/>
    </row>
    <row r="416" spans="12:22" ht="12.75">
      <c r="L416" s="19"/>
      <c r="U416" s="12"/>
      <c r="V416" s="12"/>
    </row>
    <row r="417" spans="12:22" ht="12.75">
      <c r="L417" s="19"/>
      <c r="U417" s="12"/>
      <c r="V417" s="12"/>
    </row>
    <row r="418" spans="12:22" ht="12.75">
      <c r="L418" s="19"/>
      <c r="U418" s="12"/>
      <c r="V418" s="12"/>
    </row>
    <row r="419" spans="12:22" ht="12.75">
      <c r="L419" s="19"/>
      <c r="U419" s="12"/>
      <c r="V419" s="12"/>
    </row>
    <row r="420" spans="12:22" ht="12.75">
      <c r="L420" s="19"/>
      <c r="U420" s="12"/>
      <c r="V420" s="12"/>
    </row>
    <row r="421" spans="12:22" ht="12.75">
      <c r="L421" s="19"/>
      <c r="U421" s="12"/>
      <c r="V421" s="12"/>
    </row>
    <row r="422" spans="12:22" ht="12.75">
      <c r="L422" s="19"/>
      <c r="U422" s="12"/>
      <c r="V422" s="12"/>
    </row>
    <row r="423" spans="12:22" ht="12.75">
      <c r="L423" s="19"/>
      <c r="U423" s="12"/>
      <c r="V423" s="12"/>
    </row>
    <row r="424" spans="12:22" ht="12.75">
      <c r="L424" s="19"/>
      <c r="U424" s="12"/>
      <c r="V424" s="12"/>
    </row>
    <row r="425" spans="12:22" ht="12.75">
      <c r="L425" s="19"/>
      <c r="U425" s="12"/>
      <c r="V425" s="12"/>
    </row>
    <row r="426" spans="12:22" ht="12.75">
      <c r="L426" s="19"/>
      <c r="U426" s="12"/>
      <c r="V426" s="12"/>
    </row>
    <row r="427" spans="12:22" ht="12.75">
      <c r="L427" s="19"/>
      <c r="U427" s="12"/>
      <c r="V427" s="12"/>
    </row>
    <row r="428" spans="12:22" ht="12.75">
      <c r="L428" s="19"/>
      <c r="U428" s="12"/>
      <c r="V428" s="12"/>
    </row>
    <row r="429" spans="12:22" ht="12.75">
      <c r="L429" s="19"/>
      <c r="U429" s="12"/>
      <c r="V429" s="12"/>
    </row>
    <row r="430" spans="12:22" ht="12.75">
      <c r="L430" s="19"/>
      <c r="U430" s="12"/>
      <c r="V430" s="12"/>
    </row>
    <row r="431" spans="12:22" ht="12.75">
      <c r="L431" s="19"/>
      <c r="U431" s="12"/>
      <c r="V431" s="12"/>
    </row>
    <row r="432" spans="12:22" ht="12.75">
      <c r="L432" s="19"/>
      <c r="U432" s="12"/>
      <c r="V432" s="12"/>
    </row>
    <row r="433" spans="12:22" ht="12.75">
      <c r="L433" s="19"/>
      <c r="U433" s="12"/>
      <c r="V433" s="12"/>
    </row>
    <row r="434" spans="12:22" ht="12.75">
      <c r="L434" s="19"/>
      <c r="U434" s="12"/>
      <c r="V434" s="12"/>
    </row>
    <row r="435" spans="12:22" ht="12.75">
      <c r="L435" s="19"/>
      <c r="U435" s="12"/>
      <c r="V435" s="12"/>
    </row>
    <row r="436" spans="12:22" ht="12.75">
      <c r="L436" s="19"/>
      <c r="U436" s="12"/>
      <c r="V436" s="12"/>
    </row>
    <row r="437" spans="12:22" ht="12.75">
      <c r="L437" s="19"/>
      <c r="U437" s="12"/>
      <c r="V437" s="12"/>
    </row>
    <row r="438" spans="12:22" ht="12.75">
      <c r="L438" s="19"/>
      <c r="U438" s="12"/>
      <c r="V438" s="12"/>
    </row>
    <row r="439" spans="12:22" ht="12.75">
      <c r="L439" s="19"/>
      <c r="U439" s="12"/>
      <c r="V439" s="12"/>
    </row>
    <row r="440" spans="12:22" ht="12.75">
      <c r="L440" s="19"/>
      <c r="U440" s="12"/>
      <c r="V440" s="12"/>
    </row>
    <row r="441" spans="12:22" ht="12.75">
      <c r="L441" s="19"/>
      <c r="U441" s="12"/>
      <c r="V441" s="12"/>
    </row>
    <row r="442" spans="12:22" ht="12.75">
      <c r="L442" s="19"/>
      <c r="U442" s="12"/>
      <c r="V442" s="12"/>
    </row>
    <row r="443" spans="12:22" ht="12.75">
      <c r="L443" s="19"/>
      <c r="U443" s="12"/>
      <c r="V443" s="12"/>
    </row>
    <row r="444" spans="12:22" ht="12.75">
      <c r="L444" s="19"/>
      <c r="U444" s="12"/>
      <c r="V444" s="12"/>
    </row>
    <row r="445" spans="12:22" ht="12.75">
      <c r="L445" s="19"/>
      <c r="U445" s="12"/>
      <c r="V445" s="12"/>
    </row>
    <row r="446" spans="12:22" ht="12.75">
      <c r="L446" s="19"/>
      <c r="U446" s="12"/>
      <c r="V446" s="12"/>
    </row>
    <row r="447" spans="12:22" ht="12.75">
      <c r="L447" s="19"/>
      <c r="U447" s="12"/>
      <c r="V447" s="12"/>
    </row>
    <row r="448" spans="12:22" ht="12.75">
      <c r="L448" s="19"/>
      <c r="U448" s="12"/>
      <c r="V448" s="12"/>
    </row>
    <row r="449" spans="12:22" ht="12.75">
      <c r="L449" s="19"/>
      <c r="U449" s="12"/>
      <c r="V449" s="12"/>
    </row>
    <row r="450" spans="12:22" ht="12.75">
      <c r="L450" s="19"/>
      <c r="U450" s="12"/>
      <c r="V450" s="12"/>
    </row>
    <row r="451" spans="12:22" ht="12.75">
      <c r="L451" s="19"/>
      <c r="U451" s="12"/>
      <c r="V451" s="12"/>
    </row>
    <row r="452" spans="12:22" ht="12.75">
      <c r="L452" s="19"/>
      <c r="U452" s="12"/>
      <c r="V452" s="12"/>
    </row>
    <row r="453" spans="12:22" ht="12.75">
      <c r="L453" s="19"/>
      <c r="U453" s="12"/>
      <c r="V453" s="12"/>
    </row>
    <row r="454" spans="12:22" ht="12.75">
      <c r="L454" s="19"/>
      <c r="U454" s="12"/>
      <c r="V454" s="12"/>
    </row>
    <row r="455" spans="12:22" ht="12.75">
      <c r="L455" s="19"/>
      <c r="U455" s="12"/>
      <c r="V455" s="12"/>
    </row>
    <row r="456" spans="12:22" ht="12.75">
      <c r="L456" s="19"/>
      <c r="U456" s="12"/>
      <c r="V456" s="12"/>
    </row>
    <row r="457" spans="12:22" ht="12.75">
      <c r="L457" s="19"/>
      <c r="U457" s="12"/>
      <c r="V457" s="12"/>
    </row>
    <row r="458" spans="12:22" ht="12.75">
      <c r="L458" s="19"/>
      <c r="U458" s="12"/>
      <c r="V458" s="12"/>
    </row>
    <row r="459" spans="12:22" ht="12.75">
      <c r="L459" s="19"/>
      <c r="U459" s="12"/>
      <c r="V459" s="12"/>
    </row>
    <row r="460" spans="12:22" ht="12.75">
      <c r="L460" s="19"/>
      <c r="U460" s="12"/>
      <c r="V460" s="12"/>
    </row>
    <row r="461" spans="12:22" ht="12.75">
      <c r="L461" s="19"/>
      <c r="U461" s="12"/>
      <c r="V461" s="12"/>
    </row>
    <row r="462" spans="12:22" ht="12.75">
      <c r="L462" s="19"/>
      <c r="U462" s="12"/>
      <c r="V462" s="12"/>
    </row>
    <row r="463" spans="12:22" ht="12.75">
      <c r="L463" s="19"/>
      <c r="U463" s="12"/>
      <c r="V463" s="12"/>
    </row>
    <row r="464" spans="12:22" ht="12.75">
      <c r="L464" s="19"/>
      <c r="U464" s="12"/>
      <c r="V464" s="12"/>
    </row>
    <row r="465" spans="12:22" ht="12.75">
      <c r="L465" s="19"/>
      <c r="U465" s="12"/>
      <c r="V465" s="12"/>
    </row>
    <row r="466" spans="12:22" ht="12.75">
      <c r="L466" s="19"/>
      <c r="U466" s="12"/>
      <c r="V466" s="12"/>
    </row>
    <row r="467" spans="12:22" ht="12.75">
      <c r="L467" s="19"/>
      <c r="U467" s="12"/>
      <c r="V467" s="12"/>
    </row>
    <row r="468" spans="12:22" ht="12.75">
      <c r="L468" s="19"/>
      <c r="U468" s="12"/>
      <c r="V468" s="12"/>
    </row>
    <row r="469" spans="12:22" ht="12.75">
      <c r="L469" s="19"/>
      <c r="U469" s="12"/>
      <c r="V469" s="12"/>
    </row>
    <row r="470" spans="12:22" ht="12.75">
      <c r="L470" s="19"/>
      <c r="U470" s="12"/>
      <c r="V470" s="12"/>
    </row>
    <row r="471" spans="12:22" ht="12.75">
      <c r="L471" s="19"/>
      <c r="U471" s="12"/>
      <c r="V471" s="12"/>
    </row>
    <row r="472" spans="12:22" ht="12.75">
      <c r="L472" s="19"/>
      <c r="U472" s="12"/>
      <c r="V472" s="12"/>
    </row>
    <row r="473" spans="12:22" ht="12.75">
      <c r="L473" s="19"/>
      <c r="U473" s="12"/>
      <c r="V473" s="12"/>
    </row>
    <row r="474" spans="12:22" ht="12.75">
      <c r="L474" s="19"/>
      <c r="U474" s="12"/>
      <c r="V474" s="12"/>
    </row>
    <row r="475" spans="12:22" ht="12.75">
      <c r="L475" s="19"/>
      <c r="U475" s="12"/>
      <c r="V475" s="12"/>
    </row>
    <row r="476" spans="12:22" ht="12.75">
      <c r="L476" s="19"/>
      <c r="U476" s="12"/>
      <c r="V476" s="12"/>
    </row>
    <row r="477" spans="12:22" ht="12.75">
      <c r="L477" s="19"/>
      <c r="U477" s="12"/>
      <c r="V477" s="12"/>
    </row>
    <row r="478" spans="12:22" ht="12.75">
      <c r="L478" s="19"/>
      <c r="U478" s="12"/>
      <c r="V478" s="12"/>
    </row>
    <row r="479" spans="12:22" ht="12.75">
      <c r="L479" s="19"/>
      <c r="U479" s="12"/>
      <c r="V479" s="12"/>
    </row>
    <row r="480" spans="12:22" ht="12.75">
      <c r="L480" s="19"/>
      <c r="U480" s="12"/>
      <c r="V480" s="12"/>
    </row>
    <row r="481" spans="12:22" ht="12.75">
      <c r="L481" s="19"/>
      <c r="U481" s="12"/>
      <c r="V481" s="12"/>
    </row>
    <row r="482" spans="12:22" ht="12.75">
      <c r="L482" s="19"/>
      <c r="U482" s="12"/>
      <c r="V482" s="12"/>
    </row>
    <row r="483" spans="12:22" ht="12.75">
      <c r="L483" s="19"/>
      <c r="U483" s="12"/>
      <c r="V483" s="12"/>
    </row>
    <row r="484" spans="12:22" ht="12.75">
      <c r="L484" s="19"/>
      <c r="U484" s="12"/>
      <c r="V484" s="12"/>
    </row>
    <row r="485" spans="12:22" ht="12.75">
      <c r="L485" s="19"/>
      <c r="U485" s="12"/>
      <c r="V485" s="12"/>
    </row>
    <row r="486" spans="12:22" ht="12.75">
      <c r="L486" s="19"/>
      <c r="U486" s="12"/>
      <c r="V486" s="12"/>
    </row>
    <row r="487" spans="12:22" ht="12.75">
      <c r="L487" s="19"/>
      <c r="U487" s="12"/>
      <c r="V487" s="12"/>
    </row>
    <row r="488" spans="12:22" ht="12.75">
      <c r="L488" s="19"/>
      <c r="U488" s="12"/>
      <c r="V488" s="12"/>
    </row>
    <row r="489" spans="12:22" ht="12.75">
      <c r="L489" s="19"/>
      <c r="U489" s="12"/>
      <c r="V489" s="12"/>
    </row>
    <row r="490" spans="12:22" ht="12.75">
      <c r="L490" s="19"/>
      <c r="U490" s="12"/>
      <c r="V490" s="12"/>
    </row>
    <row r="491" spans="12:22" ht="12.75">
      <c r="L491" s="19"/>
      <c r="U491" s="12"/>
      <c r="V491" s="12"/>
    </row>
    <row r="492" spans="12:22" ht="12.75">
      <c r="L492" s="19"/>
      <c r="U492" s="12"/>
      <c r="V492" s="12"/>
    </row>
    <row r="493" spans="12:22" ht="12.75">
      <c r="L493" s="19"/>
      <c r="U493" s="12"/>
      <c r="V493" s="12"/>
    </row>
    <row r="494" spans="12:22" ht="12.75">
      <c r="L494" s="19"/>
      <c r="U494" s="12"/>
      <c r="V494" s="12"/>
    </row>
    <row r="495" spans="12:22" ht="12.75">
      <c r="L495" s="19"/>
      <c r="U495" s="12"/>
      <c r="V495" s="12"/>
    </row>
    <row r="496" spans="12:22" ht="12.75">
      <c r="L496" s="19"/>
      <c r="U496" s="12"/>
      <c r="V496" s="12"/>
    </row>
    <row r="497" spans="12:22" ht="12.75">
      <c r="L497" s="19"/>
      <c r="U497" s="12"/>
      <c r="V497" s="12"/>
    </row>
    <row r="498" spans="12:22" ht="12.75">
      <c r="L498" s="19"/>
      <c r="U498" s="12"/>
      <c r="V498" s="12"/>
    </row>
    <row r="499" spans="12:22" ht="12.75">
      <c r="L499" s="19"/>
      <c r="U499" s="12"/>
      <c r="V499" s="12"/>
    </row>
    <row r="500" spans="12:22" ht="12.75">
      <c r="L500" s="19"/>
      <c r="U500" s="12"/>
      <c r="V500" s="12"/>
    </row>
    <row r="501" spans="12:22" ht="12.75">
      <c r="L501" s="19"/>
      <c r="U501" s="12"/>
      <c r="V501" s="12"/>
    </row>
    <row r="502" spans="12:22" ht="12.75">
      <c r="L502" s="19"/>
      <c r="U502" s="12"/>
      <c r="V502" s="12"/>
    </row>
    <row r="503" spans="12:22" ht="12.75">
      <c r="L503" s="19"/>
      <c r="U503" s="12"/>
      <c r="V503" s="12"/>
    </row>
    <row r="504" spans="12:22" ht="12.75">
      <c r="L504" s="19"/>
      <c r="U504" s="12"/>
      <c r="V504" s="12"/>
    </row>
    <row r="505" spans="12:22" ht="12.75">
      <c r="L505" s="19"/>
      <c r="U505" s="12"/>
      <c r="V505" s="12"/>
    </row>
    <row r="506" spans="12:22" ht="12.75">
      <c r="L506" s="19"/>
      <c r="U506" s="12"/>
      <c r="V506" s="12"/>
    </row>
    <row r="507" spans="12:22" ht="12.75">
      <c r="L507" s="19"/>
      <c r="U507" s="12"/>
      <c r="V507" s="12"/>
    </row>
    <row r="508" spans="12:22" ht="12.75">
      <c r="L508" s="19"/>
      <c r="U508" s="12"/>
      <c r="V508" s="12"/>
    </row>
    <row r="509" spans="12:22" ht="12.75">
      <c r="L509" s="19"/>
      <c r="U509" s="12"/>
      <c r="V509" s="12"/>
    </row>
    <row r="510" spans="12:22" ht="12.75">
      <c r="L510" s="19"/>
      <c r="U510" s="12"/>
      <c r="V510" s="12"/>
    </row>
    <row r="511" spans="12:22" ht="12.75">
      <c r="L511" s="19"/>
      <c r="U511" s="12"/>
      <c r="V511" s="12"/>
    </row>
    <row r="512" spans="12:22" ht="12.75">
      <c r="L512" s="19"/>
      <c r="U512" s="12"/>
      <c r="V512" s="12"/>
    </row>
    <row r="513" spans="12:22" ht="12.75">
      <c r="L513" s="19"/>
      <c r="U513" s="12"/>
      <c r="V513" s="12"/>
    </row>
    <row r="514" spans="12:22" ht="12.75">
      <c r="L514" s="19"/>
      <c r="U514" s="12"/>
      <c r="V514" s="12"/>
    </row>
    <row r="515" spans="12:22" ht="12.75">
      <c r="L515" s="19"/>
      <c r="U515" s="12"/>
      <c r="V515" s="12"/>
    </row>
    <row r="516" spans="12:22" ht="12.75">
      <c r="L516" s="19"/>
      <c r="U516" s="12"/>
      <c r="V516" s="12"/>
    </row>
    <row r="517" spans="12:22" ht="12.75">
      <c r="L517" s="19"/>
      <c r="U517" s="12"/>
      <c r="V517" s="12"/>
    </row>
    <row r="518" spans="12:22" ht="12.75">
      <c r="L518" s="19"/>
      <c r="U518" s="12"/>
      <c r="V518" s="12"/>
    </row>
    <row r="519" spans="12:22" ht="12.75">
      <c r="L519" s="19"/>
      <c r="U519" s="12"/>
      <c r="V519" s="12"/>
    </row>
    <row r="520" spans="12:22" ht="12.75">
      <c r="L520" s="19"/>
      <c r="U520" s="12"/>
      <c r="V520" s="12"/>
    </row>
    <row r="521" spans="12:22" ht="12.75">
      <c r="L521" s="19"/>
      <c r="U521" s="12"/>
      <c r="V521" s="12"/>
    </row>
    <row r="522" spans="12:22" ht="12.75">
      <c r="L522" s="19"/>
      <c r="U522" s="12"/>
      <c r="V522" s="12"/>
    </row>
    <row r="523" spans="12:22" ht="12.75">
      <c r="L523" s="19"/>
      <c r="U523" s="12"/>
      <c r="V523" s="12"/>
    </row>
    <row r="524" spans="12:22" ht="12.75">
      <c r="L524" s="19"/>
      <c r="U524" s="12"/>
      <c r="V524" s="12"/>
    </row>
    <row r="525" spans="12:22" ht="12.75">
      <c r="L525" s="19"/>
      <c r="U525" s="12"/>
      <c r="V525" s="12"/>
    </row>
    <row r="526" spans="12:22" ht="12.75">
      <c r="L526" s="19"/>
      <c r="U526" s="12"/>
      <c r="V526" s="12"/>
    </row>
    <row r="527" spans="12:22" ht="12.75">
      <c r="L527" s="19"/>
      <c r="U527" s="12"/>
      <c r="V527" s="12"/>
    </row>
    <row r="528" spans="12:22" ht="12.75">
      <c r="L528" s="19"/>
      <c r="U528" s="12"/>
      <c r="V528" s="12"/>
    </row>
    <row r="529" spans="12:22" ht="12.75">
      <c r="L529" s="19"/>
      <c r="U529" s="12"/>
      <c r="V529" s="12"/>
    </row>
    <row r="530" spans="12:22" ht="12.75">
      <c r="L530" s="19"/>
      <c r="U530" s="12"/>
      <c r="V530" s="12"/>
    </row>
    <row r="531" spans="12:22" ht="12.75">
      <c r="L531" s="19"/>
      <c r="U531" s="12"/>
      <c r="V531" s="12"/>
    </row>
    <row r="532" spans="12:22" ht="12.75">
      <c r="L532" s="19"/>
      <c r="U532" s="12"/>
      <c r="V532" s="12"/>
    </row>
    <row r="533" spans="12:22" ht="12.75">
      <c r="L533" s="19"/>
      <c r="U533" s="12"/>
      <c r="V533" s="12"/>
    </row>
    <row r="534" spans="12:22" ht="12.75">
      <c r="L534" s="19"/>
      <c r="U534" s="12"/>
      <c r="V534" s="12"/>
    </row>
    <row r="535" spans="12:22" ht="12.75">
      <c r="L535" s="19"/>
      <c r="U535" s="12"/>
      <c r="V535" s="12"/>
    </row>
    <row r="536" spans="12:22" ht="12.75">
      <c r="L536" s="19"/>
      <c r="U536" s="12"/>
      <c r="V536" s="12"/>
    </row>
    <row r="537" spans="12:22" ht="12.75">
      <c r="L537" s="19"/>
      <c r="U537" s="12"/>
      <c r="V537" s="12"/>
    </row>
    <row r="538" spans="12:22" ht="12.75">
      <c r="L538" s="19"/>
      <c r="U538" s="12"/>
      <c r="V538" s="12"/>
    </row>
    <row r="539" spans="12:22" ht="12.75">
      <c r="L539" s="19"/>
      <c r="U539" s="12"/>
      <c r="V539" s="12"/>
    </row>
    <row r="540" spans="12:22" ht="12.75">
      <c r="L540" s="19"/>
      <c r="U540" s="12"/>
      <c r="V540" s="12"/>
    </row>
    <row r="541" spans="12:22" ht="12.75">
      <c r="L541" s="19"/>
      <c r="U541" s="12"/>
      <c r="V541" s="12"/>
    </row>
    <row r="542" spans="12:22" ht="12.75">
      <c r="L542" s="19"/>
      <c r="U542" s="12"/>
      <c r="V542" s="12"/>
    </row>
    <row r="543" spans="12:22" ht="12.75">
      <c r="L543" s="19"/>
      <c r="U543" s="12"/>
      <c r="V543" s="12"/>
    </row>
    <row r="544" spans="12:22" ht="12.75">
      <c r="L544" s="19"/>
      <c r="U544" s="12"/>
      <c r="V544" s="12"/>
    </row>
    <row r="545" spans="12:22" ht="12.75">
      <c r="L545" s="19"/>
      <c r="U545" s="12"/>
      <c r="V545" s="12"/>
    </row>
    <row r="546" spans="12:22" ht="12.75">
      <c r="L546" s="19"/>
      <c r="U546" s="12"/>
      <c r="V546" s="12"/>
    </row>
    <row r="547" spans="12:22" ht="12.75">
      <c r="L547" s="19"/>
      <c r="U547" s="12"/>
      <c r="V547" s="12"/>
    </row>
    <row r="548" spans="12:22" ht="12.75">
      <c r="L548" s="19"/>
      <c r="U548" s="12"/>
      <c r="V548" s="12"/>
    </row>
    <row r="549" spans="12:22" ht="12.75">
      <c r="L549" s="19"/>
      <c r="U549" s="12"/>
      <c r="V549" s="12"/>
    </row>
    <row r="550" spans="12:22" ht="12.75">
      <c r="L550" s="19"/>
      <c r="U550" s="12"/>
      <c r="V550" s="12"/>
    </row>
    <row r="551" spans="12:22" ht="12.75">
      <c r="L551" s="19"/>
      <c r="U551" s="12"/>
      <c r="V551" s="12"/>
    </row>
    <row r="552" spans="12:22" ht="12.75">
      <c r="L552" s="19"/>
      <c r="U552" s="12"/>
      <c r="V552" s="12"/>
    </row>
    <row r="553" spans="12:22" ht="12.75">
      <c r="L553" s="19"/>
      <c r="U553" s="12"/>
      <c r="V553" s="12"/>
    </row>
    <row r="554" spans="12:22" ht="12.75">
      <c r="L554" s="19"/>
      <c r="U554" s="12"/>
      <c r="V554" s="12"/>
    </row>
    <row r="555" spans="12:22" ht="12.75">
      <c r="L555" s="19"/>
      <c r="U555" s="12"/>
      <c r="V555" s="12"/>
    </row>
    <row r="556" spans="12:22" ht="12.75">
      <c r="L556" s="19"/>
      <c r="U556" s="12"/>
      <c r="V556" s="12"/>
    </row>
    <row r="557" spans="12:22" ht="12.75">
      <c r="L557" s="19"/>
      <c r="U557" s="12"/>
      <c r="V557" s="12"/>
    </row>
    <row r="558" spans="12:22" ht="12.75">
      <c r="L558" s="19"/>
      <c r="U558" s="12"/>
      <c r="V558" s="12"/>
    </row>
    <row r="559" spans="12:22" ht="12.75">
      <c r="L559" s="19"/>
      <c r="U559" s="12"/>
      <c r="V559" s="12"/>
    </row>
    <row r="560" spans="12:22" ht="12.75">
      <c r="L560" s="19"/>
      <c r="U560" s="12"/>
      <c r="V560" s="12"/>
    </row>
    <row r="561" ht="12.75">
      <c r="L561" s="19"/>
    </row>
    <row r="562" ht="12.75">
      <c r="L562" s="19"/>
    </row>
    <row r="563" ht="12.75">
      <c r="L563" s="19"/>
    </row>
    <row r="564" ht="12.75">
      <c r="L564" s="19"/>
    </row>
    <row r="565" ht="12.75">
      <c r="L565" s="19"/>
    </row>
    <row r="566" ht="12.75">
      <c r="L566" s="19"/>
    </row>
    <row r="567" ht="12.75">
      <c r="L567" s="19"/>
    </row>
    <row r="568" ht="12.75">
      <c r="L568" s="19"/>
    </row>
    <row r="569" ht="12.75">
      <c r="L569" s="19"/>
    </row>
    <row r="570" ht="12.75">
      <c r="L570" s="19"/>
    </row>
    <row r="571" ht="12.75">
      <c r="L571" s="19"/>
    </row>
    <row r="572" ht="12.75">
      <c r="L572" s="19"/>
    </row>
    <row r="573" ht="12.75">
      <c r="L573" s="19"/>
    </row>
    <row r="574" ht="12.75">
      <c r="L574" s="19"/>
    </row>
    <row r="575" ht="12.75">
      <c r="L575" s="19"/>
    </row>
    <row r="576" ht="12.75">
      <c r="L576" s="19"/>
    </row>
    <row r="577" ht="12.75">
      <c r="L577" s="19"/>
    </row>
    <row r="578" ht="12.75">
      <c r="L578" s="19"/>
    </row>
    <row r="579" ht="12.75">
      <c r="L579" s="19"/>
    </row>
    <row r="580" ht="12.75">
      <c r="L580" s="19"/>
    </row>
    <row r="581" ht="12.75">
      <c r="L581" s="19"/>
    </row>
    <row r="582" ht="12.75">
      <c r="L582" s="19"/>
    </row>
    <row r="583" ht="12.75">
      <c r="L583" s="19"/>
    </row>
    <row r="584" ht="12.75">
      <c r="L584" s="19"/>
    </row>
    <row r="585" ht="12.75">
      <c r="L585" s="19"/>
    </row>
    <row r="586" ht="12.75">
      <c r="L586" s="19"/>
    </row>
    <row r="587" ht="12.75">
      <c r="L587" s="19"/>
    </row>
    <row r="588" ht="12.75">
      <c r="L588" s="19"/>
    </row>
    <row r="589" ht="12.75">
      <c r="L589" s="19"/>
    </row>
    <row r="590" ht="12.75">
      <c r="L590" s="19"/>
    </row>
    <row r="591" ht="12.75">
      <c r="L591" s="19"/>
    </row>
    <row r="592" ht="12.75">
      <c r="L592" s="19"/>
    </row>
    <row r="593" ht="12.75">
      <c r="L593" s="19"/>
    </row>
    <row r="594" ht="12.75">
      <c r="L594" s="19"/>
    </row>
    <row r="595" ht="12.75">
      <c r="L595" s="19"/>
    </row>
    <row r="596" ht="12.75">
      <c r="L596" s="19"/>
    </row>
    <row r="597" ht="12.75">
      <c r="L597" s="19"/>
    </row>
    <row r="598" ht="12.75">
      <c r="L598" s="19"/>
    </row>
    <row r="599" ht="12.75">
      <c r="L599" s="19"/>
    </row>
    <row r="600" ht="12.75">
      <c r="L600" s="19"/>
    </row>
    <row r="601" ht="12.75">
      <c r="L601" s="19"/>
    </row>
    <row r="602" ht="12.75">
      <c r="L602" s="19"/>
    </row>
    <row r="603" ht="12.75">
      <c r="L603" s="19"/>
    </row>
    <row r="604" ht="12.75">
      <c r="L604" s="19"/>
    </row>
    <row r="605" ht="12.75">
      <c r="L605" s="19"/>
    </row>
    <row r="606" ht="12.75">
      <c r="L606" s="19"/>
    </row>
    <row r="607" ht="12.75">
      <c r="L607" s="19"/>
    </row>
    <row r="608" ht="12.75">
      <c r="L608" s="19"/>
    </row>
    <row r="609" ht="12.75">
      <c r="L609" s="19"/>
    </row>
    <row r="610" ht="12.75">
      <c r="L610" s="19"/>
    </row>
    <row r="611" ht="12.75">
      <c r="L611" s="19"/>
    </row>
    <row r="612" ht="12.75">
      <c r="L612" s="19"/>
    </row>
    <row r="613" ht="12.75">
      <c r="L613" s="19"/>
    </row>
    <row r="614" ht="12.75">
      <c r="L614" s="19"/>
    </row>
    <row r="615" ht="12.75">
      <c r="L615" s="19"/>
    </row>
    <row r="616" ht="12.75">
      <c r="L616" s="19"/>
    </row>
    <row r="617" ht="12.75">
      <c r="L617" s="19"/>
    </row>
    <row r="618" ht="12.75">
      <c r="L618" s="19"/>
    </row>
    <row r="619" ht="12.75">
      <c r="L619" s="19"/>
    </row>
    <row r="620" ht="12.75">
      <c r="L620" s="19"/>
    </row>
    <row r="621" ht="12.75">
      <c r="L621" s="19"/>
    </row>
    <row r="622" ht="12.75">
      <c r="L622" s="19"/>
    </row>
    <row r="623" ht="12.75">
      <c r="L623" s="19"/>
    </row>
    <row r="624" ht="12.75">
      <c r="L624" s="19"/>
    </row>
    <row r="625" ht="12.75">
      <c r="L625" s="19"/>
    </row>
    <row r="626" ht="12.75">
      <c r="L626" s="19"/>
    </row>
    <row r="627" ht="12.75">
      <c r="L627" s="19"/>
    </row>
    <row r="628" ht="12.75">
      <c r="L628" s="19"/>
    </row>
    <row r="629" ht="12.75">
      <c r="L629" s="19"/>
    </row>
    <row r="630" ht="12.75">
      <c r="L630" s="19"/>
    </row>
    <row r="631" ht="12.75">
      <c r="L631" s="19"/>
    </row>
    <row r="632" ht="12.75">
      <c r="L632" s="19"/>
    </row>
    <row r="633" ht="12.75">
      <c r="L633" s="19"/>
    </row>
    <row r="634" ht="12.75">
      <c r="L634" s="19"/>
    </row>
    <row r="635" ht="12.75">
      <c r="L635" s="19"/>
    </row>
    <row r="636" ht="12.75">
      <c r="L636" s="19"/>
    </row>
    <row r="637" ht="12.75">
      <c r="L637" s="19"/>
    </row>
    <row r="638" ht="12.75">
      <c r="L638" s="19"/>
    </row>
    <row r="639" ht="12.75">
      <c r="L639" s="19"/>
    </row>
    <row r="640" ht="12.75">
      <c r="L640" s="19"/>
    </row>
    <row r="641" ht="12.75">
      <c r="L641" s="19"/>
    </row>
    <row r="642" ht="12.75">
      <c r="L642" s="19"/>
    </row>
    <row r="643" ht="12.75">
      <c r="L643" s="19"/>
    </row>
    <row r="644" ht="12.75">
      <c r="L644" s="19"/>
    </row>
    <row r="645" ht="12.75">
      <c r="L645" s="19"/>
    </row>
    <row r="646" ht="12.75">
      <c r="L646" s="19"/>
    </row>
    <row r="647" ht="12.75">
      <c r="L647" s="19"/>
    </row>
    <row r="648" ht="12.75">
      <c r="L648" s="19"/>
    </row>
    <row r="649" ht="12.75">
      <c r="L649" s="19"/>
    </row>
    <row r="650" ht="12.75">
      <c r="L650" s="19"/>
    </row>
    <row r="651" ht="12.75">
      <c r="L651" s="19"/>
    </row>
    <row r="652" ht="12.75">
      <c r="L652" s="19"/>
    </row>
    <row r="653" ht="12.75">
      <c r="L653" s="19"/>
    </row>
    <row r="654" ht="12.75">
      <c r="L654" s="19"/>
    </row>
    <row r="655" ht="12.75">
      <c r="L655" s="19"/>
    </row>
    <row r="656" ht="12.75">
      <c r="L656" s="19"/>
    </row>
    <row r="657" ht="12.75">
      <c r="L657" s="19"/>
    </row>
    <row r="658" ht="12.75">
      <c r="L658" s="19"/>
    </row>
    <row r="659" ht="12.75">
      <c r="L659" s="19"/>
    </row>
    <row r="660" ht="12.75">
      <c r="L660" s="19"/>
    </row>
    <row r="661" ht="12.75">
      <c r="L661" s="19"/>
    </row>
    <row r="662" ht="12.75">
      <c r="L662" s="19"/>
    </row>
    <row r="663" ht="12.75">
      <c r="L663" s="19"/>
    </row>
    <row r="664" ht="12.75">
      <c r="L664" s="19"/>
    </row>
    <row r="665" ht="12.75">
      <c r="L665" s="19"/>
    </row>
    <row r="666" ht="12.75">
      <c r="L666" s="19"/>
    </row>
    <row r="667" ht="12.75">
      <c r="L667" s="19"/>
    </row>
    <row r="668" ht="12.75">
      <c r="L668" s="19"/>
    </row>
    <row r="669" ht="12.75">
      <c r="L669" s="19"/>
    </row>
    <row r="670" ht="12.75">
      <c r="L670" s="19"/>
    </row>
    <row r="671" ht="12.75">
      <c r="L671" s="19"/>
    </row>
    <row r="672" ht="12.75">
      <c r="L672" s="19"/>
    </row>
    <row r="673" ht="12.75">
      <c r="L673" s="19"/>
    </row>
    <row r="674" ht="12.75">
      <c r="L674" s="19"/>
    </row>
    <row r="675" ht="12.75">
      <c r="L675" s="19"/>
    </row>
    <row r="676" ht="12.75">
      <c r="L676" s="19"/>
    </row>
    <row r="677" ht="12.75">
      <c r="L677" s="19"/>
    </row>
    <row r="678" ht="12.75">
      <c r="L678" s="19"/>
    </row>
    <row r="679" ht="12.75">
      <c r="L679" s="19"/>
    </row>
    <row r="680" ht="12.75">
      <c r="L680" s="19"/>
    </row>
    <row r="681" ht="12.75">
      <c r="L681" s="19"/>
    </row>
    <row r="682" ht="12.75">
      <c r="L682" s="19"/>
    </row>
    <row r="683" ht="12.75">
      <c r="L683" s="19"/>
    </row>
    <row r="684" ht="12.75">
      <c r="L684" s="19"/>
    </row>
    <row r="685" ht="12.75">
      <c r="L685" s="19"/>
    </row>
    <row r="686" ht="12.75">
      <c r="L686" s="19"/>
    </row>
    <row r="687" ht="12.75">
      <c r="L687" s="19"/>
    </row>
    <row r="688" ht="12.75">
      <c r="L688" s="19"/>
    </row>
    <row r="689" ht="12.75">
      <c r="L689" s="19"/>
    </row>
    <row r="690" ht="12.75">
      <c r="L690" s="19"/>
    </row>
    <row r="691" ht="12.75">
      <c r="L691" s="19"/>
    </row>
    <row r="692" ht="12.75">
      <c r="L692" s="19"/>
    </row>
    <row r="693" ht="12.75">
      <c r="L693" s="19"/>
    </row>
    <row r="694" ht="12.75">
      <c r="L694" s="19"/>
    </row>
    <row r="695" ht="12.75">
      <c r="L695" s="19"/>
    </row>
    <row r="696" ht="12.75">
      <c r="L696" s="19"/>
    </row>
    <row r="697" ht="12.75">
      <c r="L697" s="19"/>
    </row>
    <row r="698" ht="12.75">
      <c r="L698" s="19"/>
    </row>
    <row r="699" ht="12.75">
      <c r="L699" s="19"/>
    </row>
    <row r="700" ht="12.75">
      <c r="L700" s="19"/>
    </row>
    <row r="701" ht="12.75">
      <c r="L701" s="19"/>
    </row>
    <row r="702" ht="12.75">
      <c r="L702" s="19"/>
    </row>
    <row r="703" ht="12.75">
      <c r="L703" s="19"/>
    </row>
    <row r="704" ht="12.75">
      <c r="L704" s="19"/>
    </row>
    <row r="705" ht="12.75">
      <c r="L705" s="19"/>
    </row>
    <row r="706" ht="12.75">
      <c r="L706" s="19"/>
    </row>
    <row r="707" ht="12.75">
      <c r="L707" s="19"/>
    </row>
    <row r="708" ht="12.75">
      <c r="L708" s="19"/>
    </row>
    <row r="709" ht="12.75">
      <c r="L709" s="19"/>
    </row>
    <row r="710" ht="12.75">
      <c r="L710" s="19"/>
    </row>
    <row r="711" ht="12.75">
      <c r="L711" s="19"/>
    </row>
    <row r="712" ht="12.75">
      <c r="L712" s="19"/>
    </row>
    <row r="713" ht="12.75">
      <c r="L713" s="19"/>
    </row>
    <row r="714" ht="12.75">
      <c r="L714" s="19"/>
    </row>
    <row r="715" ht="12.75">
      <c r="L715" s="19"/>
    </row>
    <row r="716" ht="12.75">
      <c r="L716" s="19"/>
    </row>
    <row r="717" ht="12.75">
      <c r="L717" s="19"/>
    </row>
    <row r="718" ht="12.75">
      <c r="L718" s="19"/>
    </row>
    <row r="719" ht="12.75">
      <c r="L719" s="19"/>
    </row>
    <row r="720" ht="12.75">
      <c r="L720" s="19"/>
    </row>
    <row r="721" ht="12.75">
      <c r="L721" s="19"/>
    </row>
    <row r="722" ht="12.75">
      <c r="L722" s="19"/>
    </row>
    <row r="723" ht="12.75">
      <c r="L723" s="19"/>
    </row>
    <row r="724" ht="12.75">
      <c r="L724" s="19"/>
    </row>
    <row r="725" ht="12.75">
      <c r="L725" s="19"/>
    </row>
    <row r="726" ht="12.75">
      <c r="L726" s="19"/>
    </row>
    <row r="727" ht="12.75">
      <c r="L727" s="19"/>
    </row>
    <row r="728" ht="12.75">
      <c r="L728" s="19"/>
    </row>
    <row r="729" ht="12.75">
      <c r="L729" s="19"/>
    </row>
    <row r="730" ht="12.75">
      <c r="L730" s="19"/>
    </row>
    <row r="731" ht="12.75">
      <c r="L731" s="19"/>
    </row>
    <row r="732" ht="12.75">
      <c r="L732" s="19"/>
    </row>
    <row r="733" ht="12.75">
      <c r="L733" s="19"/>
    </row>
    <row r="734" ht="12.75">
      <c r="L734" s="19"/>
    </row>
    <row r="735" ht="12.75">
      <c r="L735" s="19"/>
    </row>
    <row r="736" ht="12.75">
      <c r="L736" s="19"/>
    </row>
    <row r="737" ht="12.75">
      <c r="L737" s="19"/>
    </row>
    <row r="738" ht="12.75">
      <c r="L738" s="19"/>
    </row>
    <row r="739" ht="12.75">
      <c r="L739" s="19"/>
    </row>
    <row r="740" ht="12.75">
      <c r="L740" s="19"/>
    </row>
    <row r="741" ht="12.75">
      <c r="L741" s="19"/>
    </row>
    <row r="742" ht="12.75">
      <c r="L742" s="19"/>
    </row>
    <row r="743" ht="12.75">
      <c r="L743" s="19"/>
    </row>
    <row r="744" ht="12.75">
      <c r="L744" s="19"/>
    </row>
    <row r="745" ht="12.75">
      <c r="L745" s="19"/>
    </row>
    <row r="746" ht="12.75">
      <c r="L746" s="19"/>
    </row>
    <row r="747" ht="12.75">
      <c r="L747" s="19"/>
    </row>
    <row r="748" ht="12.75">
      <c r="L748" s="19"/>
    </row>
    <row r="749" ht="12.75">
      <c r="L749" s="19"/>
    </row>
    <row r="750" ht="12.75">
      <c r="L750" s="19"/>
    </row>
    <row r="751" ht="12.75">
      <c r="L751" s="19"/>
    </row>
    <row r="752" ht="12.75">
      <c r="L752" s="19"/>
    </row>
    <row r="753" ht="12.75">
      <c r="L753" s="19"/>
    </row>
    <row r="754" ht="12.75">
      <c r="L754" s="19"/>
    </row>
    <row r="755" ht="12.75">
      <c r="L755" s="19"/>
    </row>
    <row r="756" ht="12.75">
      <c r="L756" s="19"/>
    </row>
    <row r="757" ht="12.75">
      <c r="L757" s="19"/>
    </row>
    <row r="758" ht="12.75">
      <c r="L758" s="19"/>
    </row>
    <row r="759" ht="12.75">
      <c r="L759" s="19"/>
    </row>
    <row r="760" ht="12.75">
      <c r="L760" s="19"/>
    </row>
    <row r="761" ht="12.75">
      <c r="L761" s="19"/>
    </row>
    <row r="762" ht="12.75">
      <c r="L762" s="19"/>
    </row>
    <row r="763" ht="12.75">
      <c r="L763" s="19"/>
    </row>
    <row r="764" ht="12.75">
      <c r="L764" s="19"/>
    </row>
    <row r="765" ht="12.75">
      <c r="L765" s="19"/>
    </row>
    <row r="766" ht="12.75">
      <c r="L766" s="19"/>
    </row>
    <row r="767" ht="12.75">
      <c r="L767" s="19"/>
    </row>
    <row r="768" ht="12.75">
      <c r="L768" s="19"/>
    </row>
    <row r="769" ht="12.75">
      <c r="L769" s="19"/>
    </row>
    <row r="770" ht="12.75">
      <c r="L770" s="19"/>
    </row>
    <row r="771" ht="12.75">
      <c r="L771" s="19"/>
    </row>
    <row r="772" ht="12.75">
      <c r="L772" s="19"/>
    </row>
    <row r="773" ht="12.75">
      <c r="L773" s="19"/>
    </row>
    <row r="774" ht="12.75">
      <c r="L774" s="19"/>
    </row>
    <row r="775" ht="12.75">
      <c r="L775" s="19"/>
    </row>
    <row r="776" ht="12.75">
      <c r="L776" s="19"/>
    </row>
    <row r="777" ht="12.75">
      <c r="L777" s="19"/>
    </row>
    <row r="778" ht="12.75">
      <c r="L778" s="19"/>
    </row>
    <row r="779" ht="12.75">
      <c r="L779" s="19"/>
    </row>
    <row r="780" ht="12.75">
      <c r="L780" s="19"/>
    </row>
    <row r="781" ht="12.75">
      <c r="L781" s="19"/>
    </row>
    <row r="782" ht="12.75">
      <c r="L782" s="19"/>
    </row>
    <row r="783" ht="12.75">
      <c r="L783" s="19"/>
    </row>
    <row r="784" ht="12.75">
      <c r="L784" s="19"/>
    </row>
    <row r="785" ht="12.75">
      <c r="L785" s="19"/>
    </row>
    <row r="786" ht="12.75">
      <c r="L786" s="19"/>
    </row>
    <row r="787" ht="12.75">
      <c r="L787" s="19"/>
    </row>
    <row r="788" ht="12.75">
      <c r="L788" s="19"/>
    </row>
    <row r="789" ht="12.75">
      <c r="L789" s="19"/>
    </row>
    <row r="790" ht="12.75">
      <c r="L790" s="19"/>
    </row>
    <row r="791" ht="12.75">
      <c r="L791" s="19"/>
    </row>
    <row r="792" ht="12.75">
      <c r="L792" s="19"/>
    </row>
    <row r="793" ht="12.75">
      <c r="L793" s="19"/>
    </row>
    <row r="794" ht="12.75">
      <c r="L794" s="19"/>
    </row>
    <row r="795" ht="12.75">
      <c r="L795" s="19"/>
    </row>
    <row r="796" ht="12.75">
      <c r="L796" s="19"/>
    </row>
    <row r="797" ht="12.75">
      <c r="L797" s="19"/>
    </row>
    <row r="798" ht="12.75">
      <c r="L798" s="19"/>
    </row>
    <row r="799" ht="12.75">
      <c r="L799" s="19"/>
    </row>
    <row r="800" ht="12.75">
      <c r="L800" s="19"/>
    </row>
    <row r="801" ht="12.75">
      <c r="L801" s="19"/>
    </row>
    <row r="802" ht="12.75">
      <c r="L802" s="19"/>
    </row>
    <row r="803" ht="12.75">
      <c r="L803" s="19"/>
    </row>
    <row r="804" ht="12.75">
      <c r="L804" s="19"/>
    </row>
    <row r="805" ht="12.75">
      <c r="L805" s="19"/>
    </row>
    <row r="806" ht="12.75">
      <c r="L806" s="19"/>
    </row>
    <row r="807" ht="12.75">
      <c r="L807" s="19"/>
    </row>
    <row r="808" ht="12.75">
      <c r="L808" s="19"/>
    </row>
    <row r="809" ht="12.75">
      <c r="L809" s="19"/>
    </row>
    <row r="810" ht="12.75">
      <c r="L810" s="19"/>
    </row>
    <row r="811" ht="12.75">
      <c r="L811" s="19"/>
    </row>
    <row r="812" ht="12.75">
      <c r="L812" s="19"/>
    </row>
    <row r="813" ht="12.75">
      <c r="L813" s="19"/>
    </row>
    <row r="814" ht="12.75">
      <c r="L814" s="19"/>
    </row>
    <row r="815" ht="12.75">
      <c r="L815" s="19"/>
    </row>
    <row r="816" ht="12.75">
      <c r="L816" s="19"/>
    </row>
    <row r="817" ht="12.75">
      <c r="L817" s="19"/>
    </row>
    <row r="818" ht="12.75">
      <c r="L818" s="19"/>
    </row>
    <row r="819" ht="12.75">
      <c r="L819" s="19"/>
    </row>
    <row r="820" ht="12.75">
      <c r="L820" s="19"/>
    </row>
    <row r="821" ht="12.75">
      <c r="L821" s="19"/>
    </row>
    <row r="822" ht="12.75">
      <c r="L822" s="19"/>
    </row>
    <row r="823" ht="12.75">
      <c r="L823" s="19"/>
    </row>
    <row r="824" ht="12.75">
      <c r="L824" s="19"/>
    </row>
    <row r="825" ht="12.75">
      <c r="L825" s="19"/>
    </row>
    <row r="826" ht="12.75">
      <c r="L826" s="19"/>
    </row>
    <row r="827" ht="12.75">
      <c r="L827" s="19"/>
    </row>
    <row r="828" ht="12.75">
      <c r="L828" s="19"/>
    </row>
    <row r="829" ht="12.75">
      <c r="L829" s="19"/>
    </row>
    <row r="830" ht="12.75">
      <c r="L830" s="19"/>
    </row>
    <row r="831" ht="12.75">
      <c r="L831" s="19"/>
    </row>
    <row r="832" ht="12.75">
      <c r="L832" s="19"/>
    </row>
    <row r="833" ht="12.75">
      <c r="L833" s="19"/>
    </row>
    <row r="834" ht="12.75">
      <c r="L834" s="19"/>
    </row>
    <row r="835" ht="12.75">
      <c r="L835" s="19"/>
    </row>
    <row r="836" ht="12.75">
      <c r="L836" s="19"/>
    </row>
    <row r="837" ht="12.75">
      <c r="L837" s="19"/>
    </row>
    <row r="838" ht="12.75">
      <c r="L838" s="19"/>
    </row>
    <row r="839" ht="12.75">
      <c r="L839" s="19"/>
    </row>
    <row r="840" ht="12.75">
      <c r="L840" s="19"/>
    </row>
    <row r="841" ht="12.75">
      <c r="L841" s="19"/>
    </row>
    <row r="842" ht="12.75">
      <c r="L842" s="19"/>
    </row>
    <row r="843" ht="12.75">
      <c r="L843" s="19"/>
    </row>
    <row r="844" ht="12.75">
      <c r="L844" s="19"/>
    </row>
    <row r="845" ht="12.75">
      <c r="L845" s="19"/>
    </row>
    <row r="846" ht="12.75">
      <c r="L846" s="19"/>
    </row>
    <row r="847" ht="12.75">
      <c r="L847" s="19"/>
    </row>
    <row r="848" ht="12.75">
      <c r="L848" s="19"/>
    </row>
    <row r="849" ht="12.75">
      <c r="L849" s="19"/>
    </row>
    <row r="850" ht="12.75">
      <c r="L850" s="19"/>
    </row>
    <row r="851" ht="12.75">
      <c r="L851" s="19"/>
    </row>
    <row r="852" ht="12.75">
      <c r="L852" s="19"/>
    </row>
    <row r="853" ht="12.75">
      <c r="L853" s="19"/>
    </row>
    <row r="854" ht="12.75">
      <c r="L854" s="19"/>
    </row>
    <row r="855" ht="12.75">
      <c r="L855" s="19"/>
    </row>
    <row r="856" ht="12.75">
      <c r="L856" s="19"/>
    </row>
    <row r="857" ht="12.75">
      <c r="L857" s="19"/>
    </row>
    <row r="858" ht="12.75">
      <c r="L858" s="19"/>
    </row>
    <row r="859" ht="12.75">
      <c r="L859" s="19"/>
    </row>
    <row r="860" ht="12.75">
      <c r="L860" s="19"/>
    </row>
    <row r="861" ht="12.75">
      <c r="L861" s="19"/>
    </row>
    <row r="862" ht="12.75">
      <c r="L862" s="19"/>
    </row>
    <row r="863" ht="12.75">
      <c r="L863" s="19"/>
    </row>
    <row r="864" ht="12.75">
      <c r="L864" s="19"/>
    </row>
    <row r="865" ht="12.75">
      <c r="L865" s="19"/>
    </row>
    <row r="866" ht="12.75">
      <c r="L866" s="19"/>
    </row>
    <row r="867" ht="12.75">
      <c r="L867" s="19"/>
    </row>
    <row r="868" ht="12.75">
      <c r="L868" s="19"/>
    </row>
    <row r="869" ht="12.75">
      <c r="L869" s="19"/>
    </row>
    <row r="870" ht="12.75">
      <c r="L870" s="19"/>
    </row>
    <row r="871" ht="12.75">
      <c r="L871" s="19"/>
    </row>
    <row r="872" ht="12.75">
      <c r="L872" s="19"/>
    </row>
    <row r="873" ht="12.75">
      <c r="L873" s="19"/>
    </row>
    <row r="874" ht="12.75">
      <c r="L874" s="19"/>
    </row>
    <row r="875" ht="12.75">
      <c r="L875" s="19"/>
    </row>
    <row r="876" ht="12.75">
      <c r="L876" s="19"/>
    </row>
    <row r="877" ht="12.75">
      <c r="L877" s="19"/>
    </row>
    <row r="878" ht="12.75">
      <c r="L878" s="19"/>
    </row>
    <row r="879" ht="12.75">
      <c r="L879" s="19"/>
    </row>
    <row r="880" ht="12.75">
      <c r="L880" s="19"/>
    </row>
    <row r="881" ht="12.75">
      <c r="L881" s="19"/>
    </row>
    <row r="882" ht="12.75">
      <c r="L882" s="19"/>
    </row>
    <row r="883" ht="12.75">
      <c r="L883" s="19"/>
    </row>
    <row r="884" ht="12.75">
      <c r="L884" s="19"/>
    </row>
    <row r="885" ht="12.75">
      <c r="L885" s="19"/>
    </row>
    <row r="886" ht="12.75">
      <c r="L886" s="19"/>
    </row>
    <row r="887" ht="12.75">
      <c r="L887" s="19"/>
    </row>
    <row r="888" ht="12.75">
      <c r="L888" s="19"/>
    </row>
    <row r="889" ht="12.75">
      <c r="L889" s="19"/>
    </row>
    <row r="890" ht="12.75">
      <c r="L890" s="19"/>
    </row>
    <row r="891" ht="12.75">
      <c r="L891" s="19"/>
    </row>
    <row r="892" ht="12.75">
      <c r="L892" s="19"/>
    </row>
    <row r="893" ht="12.75">
      <c r="L893" s="19"/>
    </row>
    <row r="894" ht="12.75">
      <c r="L894" s="19"/>
    </row>
    <row r="895" ht="12.75">
      <c r="L895" s="19"/>
    </row>
    <row r="896" ht="12.75">
      <c r="L896" s="19"/>
    </row>
    <row r="897" ht="12.75">
      <c r="L897" s="19"/>
    </row>
    <row r="898" ht="12.75">
      <c r="L898" s="19"/>
    </row>
    <row r="899" ht="12.75">
      <c r="L899" s="19"/>
    </row>
    <row r="900" ht="12.75">
      <c r="L900" s="19"/>
    </row>
    <row r="901" ht="12.75">
      <c r="L901" s="19"/>
    </row>
    <row r="902" ht="12.75">
      <c r="L902" s="19"/>
    </row>
    <row r="903" ht="12.75">
      <c r="L903" s="19"/>
    </row>
    <row r="904" ht="12.75">
      <c r="L904" s="19"/>
    </row>
    <row r="905" ht="12.75">
      <c r="L905" s="19"/>
    </row>
    <row r="906" ht="12.75">
      <c r="L906" s="19"/>
    </row>
    <row r="907" ht="12.75">
      <c r="L907" s="19"/>
    </row>
    <row r="908" ht="12.75">
      <c r="L908" s="19"/>
    </row>
    <row r="909" ht="12.75">
      <c r="L909" s="19"/>
    </row>
    <row r="910" ht="12.75">
      <c r="L910" s="19"/>
    </row>
    <row r="911" ht="12.75">
      <c r="L911" s="19"/>
    </row>
    <row r="912" ht="12.75">
      <c r="L912" s="19"/>
    </row>
    <row r="913" ht="12.75">
      <c r="L913" s="19"/>
    </row>
    <row r="914" ht="12.75">
      <c r="L914" s="19"/>
    </row>
    <row r="915" ht="12.75">
      <c r="L915" s="19"/>
    </row>
    <row r="916" ht="12.75">
      <c r="L916" s="19"/>
    </row>
    <row r="917" ht="12.75">
      <c r="L917" s="19"/>
    </row>
    <row r="918" ht="12.75">
      <c r="L918" s="19"/>
    </row>
    <row r="919" ht="12.75">
      <c r="L919" s="19"/>
    </row>
    <row r="920" ht="12.75">
      <c r="L920" s="19"/>
    </row>
    <row r="921" ht="12.75">
      <c r="L921" s="19"/>
    </row>
    <row r="922" ht="12.75">
      <c r="L922" s="19"/>
    </row>
    <row r="923" ht="12.75">
      <c r="L923" s="19"/>
    </row>
    <row r="924" ht="12.75">
      <c r="L924" s="19"/>
    </row>
    <row r="925" ht="12.75">
      <c r="L925" s="19"/>
    </row>
    <row r="926" ht="12.75">
      <c r="L926" s="19"/>
    </row>
    <row r="927" ht="12.75">
      <c r="L927" s="19"/>
    </row>
    <row r="928" ht="12.75">
      <c r="L928" s="19"/>
    </row>
    <row r="929" ht="12.75">
      <c r="L929" s="19"/>
    </row>
    <row r="930" ht="12.75">
      <c r="L930" s="19"/>
    </row>
    <row r="931" ht="12.75">
      <c r="L931" s="19"/>
    </row>
    <row r="932" ht="12.75">
      <c r="L932" s="19"/>
    </row>
    <row r="933" ht="12.75">
      <c r="L933" s="19"/>
    </row>
    <row r="934" ht="12.75">
      <c r="L934" s="19"/>
    </row>
    <row r="935" ht="12.75">
      <c r="L935" s="19"/>
    </row>
    <row r="936" ht="12.75">
      <c r="L936" s="19"/>
    </row>
    <row r="937" ht="12.75">
      <c r="L937" s="19"/>
    </row>
    <row r="938" ht="12.75">
      <c r="L938" s="19"/>
    </row>
    <row r="939" ht="12.75">
      <c r="L939" s="19"/>
    </row>
    <row r="940" ht="12.75">
      <c r="L940" s="19"/>
    </row>
    <row r="941" ht="12.75">
      <c r="L941" s="19"/>
    </row>
    <row r="942" ht="12.75">
      <c r="L942" s="19"/>
    </row>
    <row r="943" ht="12.75">
      <c r="L943" s="19"/>
    </row>
    <row r="944" ht="12.75">
      <c r="L944" s="19"/>
    </row>
    <row r="945" ht="12.75">
      <c r="L945" s="19"/>
    </row>
    <row r="946" ht="12.75">
      <c r="L946" s="19"/>
    </row>
    <row r="947" ht="12.75">
      <c r="L947" s="19"/>
    </row>
    <row r="948" ht="12.75">
      <c r="L948" s="19"/>
    </row>
    <row r="949" ht="12.75">
      <c r="L949" s="19"/>
    </row>
    <row r="950" ht="12.75">
      <c r="L950" s="19"/>
    </row>
    <row r="951" ht="12.75">
      <c r="L951" s="19"/>
    </row>
    <row r="952" ht="12.75">
      <c r="L952" s="19"/>
    </row>
    <row r="953" ht="12.75">
      <c r="L953" s="19"/>
    </row>
    <row r="954" ht="12.75">
      <c r="L954" s="19"/>
    </row>
    <row r="955" ht="12.75">
      <c r="L955" s="19"/>
    </row>
    <row r="956" ht="12.75">
      <c r="L956" s="19"/>
    </row>
    <row r="957" ht="12.75">
      <c r="L957" s="19"/>
    </row>
    <row r="958" ht="12.75">
      <c r="L958" s="19"/>
    </row>
    <row r="959" ht="12.75">
      <c r="L959" s="19"/>
    </row>
    <row r="960" ht="12.75">
      <c r="L960" s="19"/>
    </row>
    <row r="961" ht="12.75">
      <c r="L961" s="19"/>
    </row>
    <row r="962" ht="12.75">
      <c r="L962" s="19"/>
    </row>
    <row r="963" ht="12.75">
      <c r="L963" s="19"/>
    </row>
    <row r="964" ht="12.75">
      <c r="L964" s="19"/>
    </row>
    <row r="965" ht="12.75">
      <c r="L965" s="19"/>
    </row>
    <row r="966" ht="12.75">
      <c r="L966" s="19"/>
    </row>
    <row r="967" ht="12.75">
      <c r="L967" s="19"/>
    </row>
    <row r="968" ht="12.75">
      <c r="L968" s="19"/>
    </row>
    <row r="969" ht="12.75">
      <c r="L969" s="19"/>
    </row>
    <row r="970" ht="12.75">
      <c r="L970" s="19"/>
    </row>
    <row r="971" ht="12.75">
      <c r="L971" s="19"/>
    </row>
    <row r="972" ht="12.75">
      <c r="L972" s="19"/>
    </row>
    <row r="973" ht="12.75">
      <c r="L973" s="19"/>
    </row>
    <row r="974" ht="12.75">
      <c r="L974" s="19"/>
    </row>
    <row r="975" ht="12.75">
      <c r="L975" s="19"/>
    </row>
    <row r="976" ht="12.75">
      <c r="L976" s="19"/>
    </row>
    <row r="977" ht="12.75">
      <c r="L977" s="19"/>
    </row>
    <row r="978" ht="12.75">
      <c r="L978" s="19"/>
    </row>
    <row r="979" ht="12.75">
      <c r="L979" s="19"/>
    </row>
    <row r="980" ht="12.75">
      <c r="L980" s="19"/>
    </row>
    <row r="981" ht="12.75">
      <c r="L981" s="19"/>
    </row>
    <row r="982" ht="12.75">
      <c r="L982" s="19"/>
    </row>
    <row r="983" ht="12.75">
      <c r="L983" s="19"/>
    </row>
    <row r="984" ht="12.75">
      <c r="L984" s="19"/>
    </row>
    <row r="985" ht="12.75">
      <c r="L985" s="19"/>
    </row>
    <row r="986" ht="12.75">
      <c r="L986" s="19"/>
    </row>
    <row r="987" ht="12.75">
      <c r="L987" s="19"/>
    </row>
    <row r="988" ht="12.75">
      <c r="L988" s="19"/>
    </row>
    <row r="989" ht="12.75">
      <c r="L989" s="19"/>
    </row>
    <row r="990" ht="12.75">
      <c r="L990" s="19"/>
    </row>
    <row r="991" ht="12.75">
      <c r="L991" s="19"/>
    </row>
    <row r="992" ht="12.75">
      <c r="L992" s="19"/>
    </row>
    <row r="993" ht="12.75">
      <c r="L993" s="19"/>
    </row>
    <row r="994" ht="12.75">
      <c r="L994" s="19"/>
    </row>
    <row r="995" ht="12.75">
      <c r="L995" s="19"/>
    </row>
    <row r="996" ht="12.75">
      <c r="L996" s="19"/>
    </row>
    <row r="997" ht="12.75">
      <c r="L997" s="19"/>
    </row>
    <row r="998" ht="12.75">
      <c r="L998" s="19"/>
    </row>
    <row r="999" ht="12.75">
      <c r="L999" s="19"/>
    </row>
    <row r="1000" ht="12.75">
      <c r="L1000" s="19"/>
    </row>
    <row r="1001" ht="12.75">
      <c r="L1001" s="19"/>
    </row>
    <row r="1002" ht="12.75">
      <c r="L1002" s="19"/>
    </row>
    <row r="1003" ht="12.75">
      <c r="L1003" s="19"/>
    </row>
    <row r="1004" ht="12.75">
      <c r="L1004" s="19"/>
    </row>
    <row r="1005" ht="12.75">
      <c r="L1005" s="19"/>
    </row>
    <row r="1006" ht="12.75">
      <c r="L1006" s="19"/>
    </row>
    <row r="1007" ht="12.75">
      <c r="L1007" s="19"/>
    </row>
    <row r="1008" ht="12.75">
      <c r="L1008" s="19"/>
    </row>
    <row r="1009" ht="12.75">
      <c r="L1009" s="19"/>
    </row>
    <row r="1010" ht="12.75">
      <c r="L1010" s="19"/>
    </row>
    <row r="1011" ht="12.75">
      <c r="L1011" s="19"/>
    </row>
    <row r="1012" ht="12.75">
      <c r="L1012" s="19"/>
    </row>
    <row r="1013" ht="12.75">
      <c r="L1013" s="19"/>
    </row>
    <row r="1014" ht="12.75">
      <c r="L1014" s="19"/>
    </row>
    <row r="1015" ht="12.75">
      <c r="L1015" s="19"/>
    </row>
    <row r="1016" ht="12.75">
      <c r="L1016" s="19"/>
    </row>
    <row r="1017" ht="12.75">
      <c r="L1017" s="19"/>
    </row>
    <row r="1018" ht="12.75">
      <c r="L1018" s="19"/>
    </row>
    <row r="1019" ht="12.75">
      <c r="L1019" s="19"/>
    </row>
    <row r="1020" ht="12.75">
      <c r="L1020" s="19"/>
    </row>
    <row r="1021" ht="12.75">
      <c r="L1021" s="19"/>
    </row>
    <row r="1022" ht="12.75">
      <c r="L1022" s="19"/>
    </row>
    <row r="1023" ht="12.75">
      <c r="L1023" s="19"/>
    </row>
    <row r="1024" ht="12.75">
      <c r="L1024" s="19"/>
    </row>
    <row r="1025" ht="12.75">
      <c r="L1025" s="19"/>
    </row>
    <row r="1026" ht="12.75">
      <c r="L1026" s="19"/>
    </row>
    <row r="1027" ht="12.75">
      <c r="L1027" s="19"/>
    </row>
    <row r="1028" ht="12.75">
      <c r="L1028" s="19"/>
    </row>
    <row r="1029" ht="12.75">
      <c r="L1029" s="19"/>
    </row>
    <row r="1030" ht="12.75">
      <c r="L1030" s="19"/>
    </row>
    <row r="1031" ht="12.75">
      <c r="L1031" s="19"/>
    </row>
    <row r="1032" ht="12.75">
      <c r="L1032" s="19"/>
    </row>
    <row r="1033" ht="12.75">
      <c r="L1033" s="19"/>
    </row>
    <row r="1034" ht="12.75">
      <c r="L1034" s="19"/>
    </row>
    <row r="1035" ht="12.75">
      <c r="L1035" s="19"/>
    </row>
    <row r="1036" ht="12.75">
      <c r="L1036" s="19"/>
    </row>
    <row r="1037" ht="12.75">
      <c r="L1037" s="19"/>
    </row>
    <row r="1038" ht="12.75">
      <c r="L1038" s="19"/>
    </row>
    <row r="1039" ht="12.75">
      <c r="L1039" s="19"/>
    </row>
    <row r="1040" ht="12.75">
      <c r="L1040" s="19"/>
    </row>
    <row r="1041" ht="12.75">
      <c r="L1041" s="19"/>
    </row>
    <row r="1042" ht="12.75">
      <c r="L1042" s="19"/>
    </row>
    <row r="1043" ht="12.75">
      <c r="L1043" s="19"/>
    </row>
    <row r="1044" ht="12.75">
      <c r="L1044" s="19"/>
    </row>
    <row r="1045" ht="12.75">
      <c r="L1045" s="19"/>
    </row>
    <row r="1046" ht="12.75">
      <c r="L1046" s="19"/>
    </row>
    <row r="1047" ht="12.75">
      <c r="L1047" s="19"/>
    </row>
    <row r="1048" ht="12.75">
      <c r="L1048" s="19"/>
    </row>
    <row r="1049" ht="12.75">
      <c r="L1049" s="19"/>
    </row>
    <row r="1050" ht="12.75">
      <c r="L1050" s="19"/>
    </row>
    <row r="1051" ht="12.75">
      <c r="L1051" s="19"/>
    </row>
    <row r="1052" ht="12.75">
      <c r="L1052" s="19"/>
    </row>
    <row r="1053" ht="12.75">
      <c r="L1053" s="19"/>
    </row>
    <row r="1054" ht="12.75">
      <c r="L1054" s="19"/>
    </row>
    <row r="1055" ht="12.75">
      <c r="L1055" s="19"/>
    </row>
    <row r="1056" ht="12.75">
      <c r="L1056" s="19"/>
    </row>
    <row r="1057" ht="12.75">
      <c r="L1057" s="19"/>
    </row>
    <row r="1058" ht="12.75">
      <c r="L1058" s="19"/>
    </row>
    <row r="1059" ht="12.75">
      <c r="L1059" s="19"/>
    </row>
    <row r="1060" ht="12.75">
      <c r="L1060" s="19"/>
    </row>
    <row r="1061" ht="12.75">
      <c r="L1061" s="19"/>
    </row>
    <row r="1062" ht="12.75">
      <c r="L1062" s="19"/>
    </row>
    <row r="1063" ht="12.75">
      <c r="L1063" s="19"/>
    </row>
    <row r="1064" ht="12.75">
      <c r="L1064" s="19"/>
    </row>
    <row r="1065" ht="12.75">
      <c r="L1065" s="19"/>
    </row>
    <row r="1066" ht="12.75">
      <c r="L1066" s="19"/>
    </row>
    <row r="1067" ht="12.75">
      <c r="L1067" s="19"/>
    </row>
    <row r="1068" ht="12.75">
      <c r="L1068" s="19"/>
    </row>
    <row r="1069" ht="12.75">
      <c r="L1069" s="19"/>
    </row>
    <row r="1070" ht="12.75">
      <c r="L1070" s="19"/>
    </row>
    <row r="1071" ht="12.75">
      <c r="L1071" s="19"/>
    </row>
    <row r="1072" ht="12.75">
      <c r="L1072" s="19"/>
    </row>
    <row r="1073" ht="12.75">
      <c r="L1073" s="19"/>
    </row>
    <row r="1074" ht="12.75">
      <c r="L1074" s="19"/>
    </row>
    <row r="1075" ht="12.75">
      <c r="L1075" s="19"/>
    </row>
    <row r="1076" ht="12.75">
      <c r="L1076" s="19"/>
    </row>
    <row r="1077" ht="12.75">
      <c r="L1077" s="19"/>
    </row>
    <row r="1078" ht="12.75">
      <c r="L1078" s="19"/>
    </row>
    <row r="1079" ht="12.75">
      <c r="L1079" s="19"/>
    </row>
    <row r="1080" ht="12.75">
      <c r="L1080" s="19"/>
    </row>
    <row r="1081" ht="12.75">
      <c r="L1081" s="19"/>
    </row>
    <row r="1082" ht="12.75">
      <c r="L1082" s="19"/>
    </row>
    <row r="1083" ht="12.75">
      <c r="L1083" s="19"/>
    </row>
    <row r="1084" ht="12.75">
      <c r="L1084" s="19"/>
    </row>
    <row r="1085" ht="12.75">
      <c r="L1085" s="19"/>
    </row>
    <row r="1086" ht="12.75">
      <c r="L1086" s="19"/>
    </row>
    <row r="1087" ht="12.75">
      <c r="L1087" s="19"/>
    </row>
    <row r="1088" ht="12.75">
      <c r="L1088" s="19"/>
    </row>
    <row r="1089" ht="12.75">
      <c r="L1089" s="19"/>
    </row>
    <row r="1090" ht="12.75">
      <c r="L1090" s="19"/>
    </row>
    <row r="1091" ht="12.75">
      <c r="L1091" s="19"/>
    </row>
    <row r="1092" ht="12.75">
      <c r="L1092" s="19"/>
    </row>
    <row r="1093" ht="12.75">
      <c r="L1093" s="19"/>
    </row>
    <row r="1094" ht="12.75">
      <c r="L1094" s="19"/>
    </row>
    <row r="1095" ht="12.75">
      <c r="L1095" s="19"/>
    </row>
    <row r="1096" ht="12.75">
      <c r="L1096" s="19"/>
    </row>
    <row r="1097" ht="12.75">
      <c r="L1097" s="19"/>
    </row>
    <row r="1098" ht="12.75">
      <c r="L1098" s="19"/>
    </row>
    <row r="1099" ht="12.75">
      <c r="L1099" s="19"/>
    </row>
    <row r="1100" ht="12.75">
      <c r="L1100" s="19"/>
    </row>
    <row r="1101" ht="12.75">
      <c r="L1101" s="19"/>
    </row>
    <row r="1102" ht="12.75">
      <c r="L1102" s="19"/>
    </row>
    <row r="1103" ht="12.75">
      <c r="L1103" s="19"/>
    </row>
    <row r="1104" ht="12.75">
      <c r="L1104" s="19"/>
    </row>
    <row r="1105" ht="12.75">
      <c r="L1105" s="19"/>
    </row>
    <row r="1106" ht="12.75">
      <c r="L1106" s="19"/>
    </row>
    <row r="1107" ht="12.75">
      <c r="L1107" s="19"/>
    </row>
    <row r="1108" ht="12.75">
      <c r="L1108" s="19"/>
    </row>
    <row r="1109" ht="12.75">
      <c r="L1109" s="19"/>
    </row>
    <row r="1110" ht="12.75">
      <c r="L1110" s="19"/>
    </row>
    <row r="1111" ht="12.75">
      <c r="L1111" s="19"/>
    </row>
    <row r="1112" ht="12.75">
      <c r="L1112" s="19"/>
    </row>
    <row r="1113" ht="12.75">
      <c r="L1113" s="19"/>
    </row>
    <row r="1114" ht="12.75">
      <c r="L1114" s="19"/>
    </row>
    <row r="1115" ht="12.75">
      <c r="L1115" s="19"/>
    </row>
    <row r="1116" ht="12.75">
      <c r="L1116" s="19"/>
    </row>
    <row r="1117" ht="12.75">
      <c r="L1117" s="19"/>
    </row>
    <row r="1118" ht="12.75">
      <c r="L1118" s="19"/>
    </row>
    <row r="1119" ht="12.75">
      <c r="L1119" s="19"/>
    </row>
    <row r="1120" ht="12.75">
      <c r="L1120" s="19"/>
    </row>
    <row r="1121" ht="12.75">
      <c r="L1121" s="19"/>
    </row>
    <row r="1122" ht="12.75">
      <c r="L1122" s="19"/>
    </row>
    <row r="1123" ht="12.75">
      <c r="L1123" s="19"/>
    </row>
    <row r="1124" ht="12.75">
      <c r="L1124" s="19"/>
    </row>
    <row r="1125" ht="12.75">
      <c r="L1125" s="19"/>
    </row>
    <row r="1126" ht="12.75">
      <c r="L1126" s="19"/>
    </row>
    <row r="1127" ht="12.75">
      <c r="L1127" s="19"/>
    </row>
    <row r="1128" ht="12.75">
      <c r="L1128" s="19"/>
    </row>
    <row r="1129" ht="12.75">
      <c r="L1129" s="19"/>
    </row>
    <row r="1130" ht="12.75">
      <c r="L1130" s="19"/>
    </row>
    <row r="1131" ht="12.75">
      <c r="L1131" s="19"/>
    </row>
    <row r="1132" ht="12.75">
      <c r="L1132" s="19"/>
    </row>
    <row r="1133" ht="12.75">
      <c r="L1133" s="19"/>
    </row>
    <row r="1134" ht="12.75">
      <c r="L1134" s="19"/>
    </row>
    <row r="1135" ht="12.75">
      <c r="L1135" s="19"/>
    </row>
    <row r="1136" ht="12.75">
      <c r="L1136" s="19"/>
    </row>
    <row r="1137" ht="12.75">
      <c r="L1137" s="19"/>
    </row>
    <row r="1138" ht="12.75">
      <c r="L1138" s="19"/>
    </row>
    <row r="1139" ht="12.75">
      <c r="L1139" s="19"/>
    </row>
    <row r="1140" ht="12.75">
      <c r="L1140" s="19"/>
    </row>
    <row r="1141" ht="12.75">
      <c r="L1141" s="19"/>
    </row>
    <row r="1142" ht="12.75">
      <c r="L1142" s="19"/>
    </row>
    <row r="1143" ht="12.75">
      <c r="L1143" s="19"/>
    </row>
    <row r="1144" ht="12.75">
      <c r="L1144" s="19"/>
    </row>
    <row r="1145" ht="12.75">
      <c r="L1145" s="19"/>
    </row>
    <row r="1146" ht="12.75">
      <c r="L1146" s="19"/>
    </row>
    <row r="1147" ht="12.75">
      <c r="L1147" s="19"/>
    </row>
    <row r="1148" ht="12.75">
      <c r="L1148" s="19"/>
    </row>
    <row r="1149" ht="12.75">
      <c r="L1149" s="19"/>
    </row>
    <row r="1150" ht="12.75">
      <c r="L1150" s="19"/>
    </row>
    <row r="1151" ht="12.75">
      <c r="L1151" s="19"/>
    </row>
    <row r="1152" ht="12.75">
      <c r="L1152" s="19"/>
    </row>
    <row r="1153" ht="12.75">
      <c r="L1153" s="19"/>
    </row>
    <row r="1154" ht="12.75">
      <c r="L1154" s="19"/>
    </row>
    <row r="1155" ht="12.75">
      <c r="L1155" s="19"/>
    </row>
    <row r="1156" ht="12.75">
      <c r="L1156" s="19"/>
    </row>
    <row r="1157" ht="12.75">
      <c r="L1157" s="19"/>
    </row>
    <row r="1158" ht="12.75">
      <c r="L1158" s="19"/>
    </row>
    <row r="1159" ht="12.75">
      <c r="L1159" s="19"/>
    </row>
    <row r="1160" ht="12.75">
      <c r="L1160" s="19"/>
    </row>
    <row r="1161" ht="12.75">
      <c r="L1161" s="19"/>
    </row>
    <row r="1162" ht="12.75">
      <c r="L1162" s="19"/>
    </row>
    <row r="1163" ht="12.75">
      <c r="L1163" s="19"/>
    </row>
  </sheetData>
  <printOptions/>
  <pageMargins left="0.5" right="0.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23" customWidth="1"/>
  </cols>
  <sheetData>
    <row r="1" spans="1:8" ht="12.75">
      <c r="A1" s="3" t="s">
        <v>22</v>
      </c>
      <c r="B1" s="22" t="s">
        <v>23</v>
      </c>
      <c r="C1" s="3" t="s">
        <v>24</v>
      </c>
      <c r="D1" s="3"/>
      <c r="E1" s="3"/>
      <c r="F1" s="3" t="s">
        <v>27</v>
      </c>
      <c r="G1" s="3"/>
      <c r="H1" s="3"/>
    </row>
    <row r="2" spans="1:8" ht="12.75">
      <c r="A2" s="3"/>
      <c r="B2" s="22"/>
      <c r="C2" s="3" t="s">
        <v>5</v>
      </c>
      <c r="D2" s="3" t="s">
        <v>25</v>
      </c>
      <c r="E2" s="3" t="s">
        <v>26</v>
      </c>
      <c r="F2" s="3" t="s">
        <v>5</v>
      </c>
      <c r="G2" s="3" t="s">
        <v>25</v>
      </c>
      <c r="H2" s="3" t="s">
        <v>26</v>
      </c>
    </row>
    <row r="3" spans="1:8" ht="12.75">
      <c r="A3">
        <v>1</v>
      </c>
      <c r="B3" s="23">
        <v>37281</v>
      </c>
      <c r="C3" s="44">
        <v>0.015</v>
      </c>
      <c r="D3" s="44">
        <v>7.58</v>
      </c>
      <c r="E3" s="44">
        <v>52.6</v>
      </c>
      <c r="F3" s="44">
        <v>0.026</v>
      </c>
      <c r="G3" s="44">
        <v>7.35</v>
      </c>
      <c r="H3" s="44">
        <v>52.2</v>
      </c>
    </row>
    <row r="4" spans="1:8" ht="12.75">
      <c r="A4">
        <v>2</v>
      </c>
      <c r="B4" s="23">
        <v>37282</v>
      </c>
      <c r="C4" s="44">
        <v>0.009</v>
      </c>
      <c r="D4" s="44">
        <v>7.37</v>
      </c>
      <c r="E4" s="44">
        <v>49.7</v>
      </c>
      <c r="F4" s="44">
        <v>0.009</v>
      </c>
      <c r="G4" s="44">
        <v>7.5</v>
      </c>
      <c r="H4" s="44">
        <v>50.1</v>
      </c>
    </row>
    <row r="5" spans="1:8" ht="12.75">
      <c r="A5">
        <v>3</v>
      </c>
      <c r="B5" s="23">
        <v>37286</v>
      </c>
      <c r="C5" s="44">
        <v>0.156</v>
      </c>
      <c r="D5" s="44">
        <v>7.38</v>
      </c>
      <c r="E5" s="44">
        <v>49</v>
      </c>
      <c r="F5" s="44">
        <v>0.139</v>
      </c>
      <c r="G5" s="44">
        <v>7.24</v>
      </c>
      <c r="H5" s="44">
        <v>48.1</v>
      </c>
    </row>
    <row r="6" spans="1:8" ht="12.75">
      <c r="A6">
        <v>4</v>
      </c>
      <c r="B6" s="23">
        <v>37289</v>
      </c>
      <c r="C6" s="44">
        <v>0.16</v>
      </c>
      <c r="D6" s="44">
        <v>7.33</v>
      </c>
      <c r="E6" s="44">
        <v>47.7</v>
      </c>
      <c r="F6" s="44">
        <v>0.155</v>
      </c>
      <c r="G6" s="44">
        <v>6.91</v>
      </c>
      <c r="H6" s="44">
        <v>48.2</v>
      </c>
    </row>
    <row r="7" spans="1:8" ht="12.75">
      <c r="A7">
        <v>5</v>
      </c>
      <c r="B7" s="23">
        <v>37292</v>
      </c>
      <c r="C7" s="44">
        <v>0.1</v>
      </c>
      <c r="D7" s="44">
        <v>7</v>
      </c>
      <c r="E7" s="44">
        <v>47.7</v>
      </c>
      <c r="F7" s="44">
        <v>0.123</v>
      </c>
      <c r="G7" s="44">
        <v>7.2</v>
      </c>
      <c r="H7" s="44">
        <v>47.7</v>
      </c>
    </row>
    <row r="8" spans="1:8" ht="12.75">
      <c r="A8">
        <v>6</v>
      </c>
      <c r="B8" s="23" t="s">
        <v>79</v>
      </c>
      <c r="C8" s="44">
        <v>0.139</v>
      </c>
      <c r="D8" s="44">
        <v>6.95</v>
      </c>
      <c r="E8" s="44">
        <v>45.9</v>
      </c>
      <c r="F8" s="44">
        <v>0.139</v>
      </c>
      <c r="G8" s="44">
        <v>6.44</v>
      </c>
      <c r="H8" s="44">
        <v>45</v>
      </c>
    </row>
    <row r="9" spans="1:8" ht="12.75">
      <c r="A9">
        <v>7</v>
      </c>
      <c r="B9" s="23" t="s">
        <v>80</v>
      </c>
      <c r="C9" s="44">
        <v>0.132</v>
      </c>
      <c r="D9" s="44">
        <v>7.02</v>
      </c>
      <c r="E9" s="44">
        <v>46.6</v>
      </c>
      <c r="F9" s="44">
        <v>0.139</v>
      </c>
      <c r="G9" s="44">
        <v>7.07</v>
      </c>
      <c r="H9" s="44">
        <v>46.4</v>
      </c>
    </row>
    <row r="10" spans="1:8" ht="12.75">
      <c r="A10">
        <v>8</v>
      </c>
      <c r="B10" s="23" t="s">
        <v>83</v>
      </c>
      <c r="C10" s="44">
        <v>0.123</v>
      </c>
      <c r="D10" s="44">
        <v>7.32</v>
      </c>
      <c r="E10" s="44">
        <v>47.3</v>
      </c>
      <c r="F10" s="44">
        <v>0.131</v>
      </c>
      <c r="G10" s="44">
        <v>7.07</v>
      </c>
      <c r="H10" s="44">
        <v>47.2</v>
      </c>
    </row>
    <row r="11" spans="1:8" ht="12.75">
      <c r="A11">
        <v>9</v>
      </c>
      <c r="B11" s="23" t="s">
        <v>82</v>
      </c>
      <c r="C11" s="44">
        <v>0.139</v>
      </c>
      <c r="D11" s="44">
        <v>7.23</v>
      </c>
      <c r="E11" s="44">
        <v>46</v>
      </c>
      <c r="F11" s="44">
        <v>0.139</v>
      </c>
      <c r="G11" s="44">
        <v>6.92</v>
      </c>
      <c r="H11" s="44">
        <v>45.6</v>
      </c>
    </row>
    <row r="12" spans="1:8" ht="12.75">
      <c r="A12">
        <v>10</v>
      </c>
      <c r="B12" s="23" t="s">
        <v>81</v>
      </c>
      <c r="C12" s="44">
        <v>0.127</v>
      </c>
      <c r="D12" s="44">
        <v>7.12</v>
      </c>
      <c r="E12" s="44">
        <v>45.5</v>
      </c>
      <c r="F12" s="44">
        <v>0.119</v>
      </c>
      <c r="G12" s="44">
        <v>7.04</v>
      </c>
      <c r="H12" s="44">
        <v>45.6</v>
      </c>
    </row>
    <row r="13" spans="1:8" ht="12.75">
      <c r="A13">
        <v>11</v>
      </c>
      <c r="B13" s="23">
        <v>37300</v>
      </c>
      <c r="C13" s="44">
        <v>0.136</v>
      </c>
      <c r="D13" s="44">
        <v>6.96</v>
      </c>
      <c r="E13" s="44">
        <v>46.6</v>
      </c>
      <c r="F13" s="44">
        <v>0.139</v>
      </c>
      <c r="G13" s="44">
        <v>6.83</v>
      </c>
      <c r="H13" s="44">
        <v>46.6</v>
      </c>
    </row>
    <row r="14" spans="1:8" ht="12.75">
      <c r="A14">
        <v>12</v>
      </c>
      <c r="B14" s="23">
        <v>37303</v>
      </c>
      <c r="C14" s="44">
        <v>0.158</v>
      </c>
      <c r="D14" s="44">
        <v>7.09</v>
      </c>
      <c r="E14" s="44">
        <v>46.8</v>
      </c>
      <c r="F14" s="44">
        <v>0.119</v>
      </c>
      <c r="G14" s="44">
        <v>6.62</v>
      </c>
      <c r="H14" s="44">
        <v>45.8</v>
      </c>
    </row>
    <row r="15" spans="1:8" ht="12.75">
      <c r="A15">
        <v>13</v>
      </c>
      <c r="B15" s="23">
        <v>37304</v>
      </c>
      <c r="C15" s="44">
        <v>0.099</v>
      </c>
      <c r="D15" s="44">
        <v>6.77</v>
      </c>
      <c r="E15" s="44">
        <v>44.1</v>
      </c>
      <c r="F15" s="44">
        <v>0.139</v>
      </c>
      <c r="G15" s="44">
        <v>6.63</v>
      </c>
      <c r="H15" s="44">
        <v>44.5</v>
      </c>
    </row>
    <row r="16" spans="1:8" ht="12.75">
      <c r="A16">
        <v>14</v>
      </c>
      <c r="B16" s="23">
        <v>37307</v>
      </c>
      <c r="C16" s="44">
        <v>0.136</v>
      </c>
      <c r="D16" s="44">
        <v>6.76</v>
      </c>
      <c r="E16" s="44">
        <v>45.2</v>
      </c>
      <c r="F16" s="44">
        <v>0.139</v>
      </c>
      <c r="G16" s="44">
        <v>6.63</v>
      </c>
      <c r="H16" s="44">
        <v>45</v>
      </c>
    </row>
    <row r="17" spans="1:8" ht="12.75">
      <c r="A17">
        <v>15</v>
      </c>
      <c r="B17" s="23">
        <v>37308</v>
      </c>
      <c r="C17" s="44">
        <v>0.14</v>
      </c>
      <c r="D17" s="44">
        <v>6.64</v>
      </c>
      <c r="E17" s="44">
        <v>42.4</v>
      </c>
      <c r="F17" s="44">
        <v>0.119</v>
      </c>
      <c r="G17" s="44">
        <v>6.38</v>
      </c>
      <c r="H17" s="44">
        <v>42.7</v>
      </c>
    </row>
    <row r="18" spans="1:8" ht="12.75">
      <c r="A18">
        <v>16</v>
      </c>
      <c r="B18" s="23">
        <v>37309</v>
      </c>
      <c r="C18" s="44">
        <v>0.125</v>
      </c>
      <c r="D18" s="44">
        <v>6.93</v>
      </c>
      <c r="E18" s="44">
        <v>45.3</v>
      </c>
      <c r="F18" s="44">
        <v>0.139</v>
      </c>
      <c r="G18" s="44">
        <v>6.9</v>
      </c>
      <c r="H18" s="44">
        <v>44.7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Shipboard Computer Group</dc:creator>
  <cp:keywords/>
  <dc:description/>
  <cp:lastModifiedBy>David Laurence DuBois</cp:lastModifiedBy>
  <cp:lastPrinted>2002-07-10T03:26:42Z</cp:lastPrinted>
  <dcterms:created xsi:type="dcterms:W3CDTF">2002-01-26T11:02:25Z</dcterms:created>
  <dcterms:modified xsi:type="dcterms:W3CDTF">2007-04-23T19:16:00Z</dcterms:modified>
  <cp:category/>
  <cp:version/>
  <cp:contentType/>
  <cp:contentStatus/>
</cp:coreProperties>
</file>